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26-30\"/>
    </mc:Choice>
  </mc:AlternateContent>
  <xr:revisionPtr revIDLastSave="0" documentId="13_ncr:1_{EC1AC3C4-1DCB-4117-AB8E-B6E4429D8777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K37" i="73" l="1"/>
  <c r="L37" i="73"/>
  <c r="M37" i="73"/>
  <c r="K26" i="73"/>
  <c r="L26" i="73"/>
  <c r="M26" i="73"/>
  <c r="K30" i="73"/>
  <c r="L30" i="73"/>
  <c r="M30" i="73"/>
  <c r="M40" i="73"/>
  <c r="L40" i="73"/>
  <c r="K40" i="73"/>
  <c r="K14" i="79" l="1"/>
  <c r="L14" i="79"/>
  <c r="M14" i="79"/>
  <c r="J30" i="77" l="1"/>
  <c r="K30" i="77"/>
  <c r="L30" i="77"/>
  <c r="K10" i="79"/>
  <c r="L10" i="79"/>
  <c r="M10" i="79"/>
  <c r="F25" i="55"/>
  <c r="E25" i="55"/>
  <c r="D25" i="55"/>
  <c r="F22" i="55"/>
  <c r="F26" i="55" s="1"/>
  <c r="E22" i="55"/>
  <c r="E26" i="55" s="1"/>
  <c r="D22" i="55"/>
  <c r="D26" i="55" s="1"/>
  <c r="F12" i="55"/>
  <c r="E12" i="55"/>
  <c r="D12" i="55"/>
  <c r="F11" i="55"/>
  <c r="E11" i="55"/>
  <c r="D11" i="55"/>
  <c r="F8" i="55"/>
  <c r="E8" i="55"/>
  <c r="D8" i="55"/>
  <c r="G14" i="81"/>
  <c r="H14" i="81"/>
  <c r="I14" i="81"/>
  <c r="J14" i="81"/>
  <c r="K27" i="79"/>
  <c r="L17" i="79"/>
  <c r="M17" i="79"/>
  <c r="K17" i="79"/>
  <c r="K73" i="73"/>
  <c r="L73" i="73"/>
  <c r="M73" i="73"/>
  <c r="K24" i="79"/>
  <c r="L24" i="79"/>
  <c r="M24" i="79"/>
  <c r="K85" i="73" l="1"/>
  <c r="L85" i="73"/>
  <c r="M85" i="73"/>
  <c r="H11" i="81" l="1"/>
  <c r="I11" i="81"/>
  <c r="G11" i="81"/>
  <c r="J11" i="81"/>
  <c r="K93" i="73"/>
  <c r="L93" i="73"/>
  <c r="M93" i="73"/>
  <c r="J59" i="77" l="1"/>
  <c r="K59" i="77"/>
  <c r="L59" i="77"/>
  <c r="L27" i="79" l="1"/>
  <c r="M27" i="79"/>
  <c r="J8" i="81"/>
  <c r="J66" i="77"/>
  <c r="K7" i="76"/>
  <c r="J52" i="77" l="1"/>
  <c r="K52" i="77"/>
  <c r="L52" i="77"/>
  <c r="K66" i="77"/>
  <c r="L66" i="77"/>
  <c r="J38" i="77"/>
  <c r="K38" i="77"/>
  <c r="L38" i="77"/>
  <c r="J21" i="77"/>
  <c r="K21" i="77"/>
  <c r="L21" i="77"/>
  <c r="L7" i="76" l="1"/>
  <c r="M7" i="76"/>
  <c r="K20" i="79"/>
  <c r="K28" i="79" s="1"/>
  <c r="L20" i="79"/>
  <c r="L28" i="79" s="1"/>
  <c r="M20" i="79"/>
  <c r="M28" i="79" s="1"/>
  <c r="K20" i="76"/>
  <c r="L20" i="76"/>
  <c r="M20" i="76"/>
  <c r="K14" i="76" l="1"/>
  <c r="G8" i="81" l="1"/>
  <c r="G15" i="81" s="1"/>
  <c r="H8" i="81"/>
  <c r="H15" i="81" s="1"/>
  <c r="I8" i="81"/>
  <c r="I15" i="81" s="1"/>
  <c r="L17" i="76" l="1"/>
  <c r="M17" i="76"/>
  <c r="K17" i="76"/>
  <c r="K21" i="76" s="1"/>
  <c r="K55" i="73"/>
  <c r="K94" i="73" s="1"/>
  <c r="L55" i="73"/>
  <c r="L94" i="73" s="1"/>
  <c r="M55" i="73"/>
  <c r="M94" i="73" s="1"/>
  <c r="L14" i="76" l="1"/>
  <c r="L21" i="76" s="1"/>
  <c r="M14" i="76"/>
  <c r="M21" i="76" s="1"/>
  <c r="J25" i="77" l="1"/>
  <c r="J67" i="77" s="1"/>
  <c r="K25" i="77"/>
  <c r="K67" i="77" s="1"/>
  <c r="L25" i="77"/>
  <c r="L67" i="77" s="1"/>
</calcChain>
</file>

<file path=xl/sharedStrings.xml><?xml version="1.0" encoding="utf-8"?>
<sst xmlns="http://schemas.openxmlformats.org/spreadsheetml/2006/main" count="1345" uniqueCount="451">
  <si>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</si>
  <si>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</si>
  <si>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</si>
  <si>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</si>
  <si>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</si>
  <si>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</si>
  <si>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</si>
  <si>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</si>
  <si>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</si>
  <si>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</si>
  <si>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</si>
  <si>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</si>
  <si>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</si>
  <si>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</si>
  <si>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</si>
  <si>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</si>
  <si>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</si>
  <si>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</si>
  <si>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</si>
  <si>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</si>
  <si>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</si>
  <si>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</si>
  <si>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</si>
  <si>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</si>
  <si>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</si>
  <si>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</si>
  <si>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</si>
  <si>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</si>
  <si>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</si>
  <si>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</si>
  <si>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</si>
  <si>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</si>
  <si>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</si>
  <si>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</si>
  <si>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</si>
  <si>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</si>
  <si>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</si>
  <si>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</si>
  <si>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</si>
  <si>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</si>
  <si>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</si>
  <si>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</si>
  <si>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</si>
  <si>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</si>
  <si>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</si>
  <si>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</si>
  <si>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</si>
  <si>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</si>
  <si>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</si>
  <si>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</si>
  <si>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</si>
  <si>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</si>
  <si>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</si>
  <si>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</si>
  <si>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</si>
  <si>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</si>
  <si>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</si>
  <si>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</si>
  <si>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</si>
  <si>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</si>
  <si>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</si>
  <si>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</si>
  <si>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</si>
  <si>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</si>
  <si>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</si>
  <si>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</si>
  <si>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</si>
  <si>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</si>
  <si>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</si>
  <si>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</si>
  <si>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</si>
  <si>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</si>
  <si>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</si>
  <si>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</si>
  <si>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</si>
  <si>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</si>
  <si>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</si>
  <si>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</si>
  <si>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</si>
  <si>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</si>
  <si>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</si>
  <si>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</si>
  <si>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</si>
  <si>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</si>
  <si>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</si>
  <si>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</si>
  <si>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</si>
  <si>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</si>
  <si>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</si>
  <si>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</si>
  <si>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</si>
  <si>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</si>
  <si>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</si>
  <si>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</si>
  <si>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</si>
  <si>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</si>
  <si>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</si>
  <si>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</si>
  <si>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</si>
  <si>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</si>
  <si>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</si>
  <si>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</si>
  <si>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</si>
  <si>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</si>
  <si>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</si>
  <si>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</si>
  <si>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</si>
  <si>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</si>
  <si>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</si>
  <si>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</si>
  <si>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</si>
  <si>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</si>
  <si>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</si>
  <si>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</si>
  <si>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</si>
  <si>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</si>
  <si>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</si>
  <si>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</si>
  <si>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</si>
  <si>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</si>
  <si>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</si>
  <si>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</si>
  <si>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</si>
  <si>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</si>
  <si>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</si>
  <si>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</si>
  <si>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</si>
  <si>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</si>
  <si>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</si>
  <si>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</si>
  <si>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</si>
  <si>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</si>
  <si>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</si>
  <si>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</si>
  <si>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</si>
  <si>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</si>
  <si>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</si>
  <si>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</si>
  <si>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</si>
  <si>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</si>
  <si>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</si>
  <si>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</si>
  <si>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</si>
  <si>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</si>
  <si>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</si>
  <si>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</si>
  <si>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</si>
  <si>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</si>
  <si>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</si>
  <si>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</si>
  <si>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</si>
  <si>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</si>
  <si>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</si>
  <si>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</si>
  <si>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</si>
  <si>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</si>
  <si>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</si>
  <si>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</si>
  <si>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</si>
  <si>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</si>
  <si>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</si>
  <si>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</si>
  <si>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</si>
  <si>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</si>
  <si>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</si>
  <si>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</si>
  <si>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</si>
  <si>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</si>
  <si>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</si>
  <si>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</si>
  <si>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</si>
  <si>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</si>
  <si>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</si>
  <si>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</si>
  <si>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</si>
  <si>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</si>
  <si>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</si>
  <si>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</si>
  <si>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</si>
  <si>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</si>
  <si>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</si>
  <si>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</si>
  <si>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</si>
  <si>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</si>
  <si>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</si>
  <si>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</si>
  <si>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</si>
  <si>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</si>
  <si>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</si>
  <si>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</si>
  <si>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</si>
  <si>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</si>
  <si>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</si>
  <si>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</si>
  <si>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</si>
  <si>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</si>
  <si>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</si>
  <si>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</si>
  <si>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</si>
  <si>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</si>
  <si>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</si>
  <si>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</si>
  <si>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</si>
  <si>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</si>
  <si>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</si>
  <si>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</si>
  <si>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</si>
  <si>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</si>
  <si>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</si>
  <si>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</si>
  <si>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</si>
  <si>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</si>
  <si>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</si>
  <si>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</si>
  <si>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</si>
  <si>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</si>
  <si>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</si>
  <si>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</si>
  <si>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</si>
  <si>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</si>
  <si>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</si>
  <si>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</si>
  <si>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</si>
  <si>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</si>
  <si>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</si>
  <si>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</si>
  <si>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</si>
  <si>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</si>
  <si>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</si>
  <si>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</si>
  <si>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</si>
  <si>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</si>
  <si>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</si>
  <si>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</si>
  <si>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</si>
  <si>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</si>
  <si>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</si>
  <si>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</si>
  <si>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</si>
  <si>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</si>
  <si>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</si>
  <si>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</si>
  <si>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</si>
  <si>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</si>
  <si>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</si>
  <si>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</si>
  <si>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</si>
  <si>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</si>
  <si>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</si>
  <si>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</si>
  <si>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</si>
  <si>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</si>
  <si>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</si>
  <si>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</si>
  <si>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</si>
  <si>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</si>
  <si>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</si>
  <si>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</si>
  <si>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</si>
  <si>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</si>
  <si>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</si>
  <si>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</si>
  <si>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</si>
  <si>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</si>
  <si>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</si>
  <si>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</si>
  <si>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</si>
  <si>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</si>
  <si>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</si>
  <si>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</si>
  <si>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</si>
  <si>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</si>
  <si>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</si>
  <si>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</si>
  <si>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</si>
  <si>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</si>
  <si>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</si>
  <si>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</si>
  <si>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</si>
  <si>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</si>
  <si>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</si>
  <si>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</si>
  <si>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</si>
  <si>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</si>
  <si>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</si>
  <si>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</si>
  <si>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</si>
  <si>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</si>
  <si>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</si>
  <si>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</si>
  <si>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</si>
  <si>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</si>
  <si>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</si>
  <si>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</si>
  <si>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</si>
  <si>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</si>
  <si>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</si>
  <si>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</si>
  <si>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</si>
  <si>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</si>
  <si>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</si>
  <si>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</si>
  <si>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</si>
  <si>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</si>
  <si>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</si>
  <si>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</si>
  <si>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</si>
  <si>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</si>
  <si>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</si>
  <si>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</si>
  <si>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</si>
  <si>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</si>
  <si>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</si>
  <si>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</si>
  <si>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</si>
  <si>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</si>
  <si>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</si>
  <si>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</si>
  <si>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</si>
  <si>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</si>
  <si>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</si>
  <si>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</si>
  <si>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</si>
  <si>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</si>
  <si>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</si>
  <si>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</si>
  <si>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</si>
  <si>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</si>
  <si>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</si>
  <si>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</si>
  <si>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</si>
  <si>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</si>
  <si>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</si>
  <si>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</si>
  <si>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</si>
  <si>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</si>
  <si>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</si>
  <si>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</si>
  <si>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</si>
  <si>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</si>
  <si>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</si>
  <si>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</si>
  <si>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</si>
  <si>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</si>
  <si>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</si>
  <si>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</si>
  <si>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</si>
  <si>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</si>
  <si>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</si>
  <si>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</si>
  <si>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</si>
  <si>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</si>
  <si>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</si>
  <si>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</si>
  <si>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</si>
  <si>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</si>
  <si>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</si>
  <si>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</si>
  <si>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</si>
  <si>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</si>
  <si>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</si>
  <si>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</si>
  <si>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</si>
  <si>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</si>
  <si>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</si>
  <si>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</si>
  <si>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</si>
  <si>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</si>
  <si>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</si>
  <si>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</si>
  <si>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</si>
  <si>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</si>
  <si>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</si>
  <si>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</si>
  <si>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</si>
  <si>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</si>
  <si>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</si>
  <si>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</si>
  <si>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</si>
  <si>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</si>
  <si>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</si>
  <si>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</si>
  <si>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</si>
  <si>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</si>
  <si>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</si>
  <si>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</si>
  <si>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</si>
  <si>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</si>
  <si>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</si>
  <si>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</si>
  <si>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</si>
  <si>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</si>
  <si>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</si>
  <si>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</si>
  <si>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</si>
  <si>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</si>
  <si>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</si>
  <si>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</si>
  <si>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</si>
  <si>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</si>
  <si>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</si>
  <si>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</si>
  <si>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</si>
  <si>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رحاب كربلاء للمقاولات</t>
  </si>
  <si>
    <t xml:space="preserve">دار السلام للتأمين </t>
  </si>
  <si>
    <t>الوطنية لصناعات الاثاث المنزلي</t>
  </si>
  <si>
    <t>المصرف الدولي الإسلامي</t>
  </si>
  <si>
    <t>فندق أشور</t>
  </si>
  <si>
    <t>مصرف عبر العراق للاستثمار</t>
  </si>
  <si>
    <t>كركوك لانتاج المواد الانشائية</t>
  </si>
  <si>
    <t>IKFP</t>
  </si>
  <si>
    <t>مصرف الوطني الاسلامي</t>
  </si>
  <si>
    <t xml:space="preserve">سد الموصل السياحية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</si>
  <si>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</si>
  <si>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</si>
  <si>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</si>
  <si>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</si>
  <si>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</si>
  <si>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>مصرف كوردستان الدولي الاسلامي</t>
  </si>
  <si>
    <t xml:space="preserve">     2026/4/30 - 2026/4/26 تقرير التداول الأسبوعي </t>
  </si>
  <si>
    <t>Weekly Trading Report 26/4/2026 - 30/4/2026</t>
  </si>
  <si>
    <t xml:space="preserve">     2026/4/30 - 2026/4/26 ISX-OTC تقرير التداول الأسبوعي /المنصة     </t>
  </si>
  <si>
    <t xml:space="preserve">Over The Counter Platform (OTC) Weekly Trading Report 26/4/2026 - 30/4/2026 </t>
  </si>
  <si>
    <t>التقرير الاسبوعي لتداول الاسهم المشتراة لغير العراقيين في السوق العراق للاوراق المالية 2026/4/26 - 2026/4/30</t>
  </si>
  <si>
    <t>Non-Iraqi Weekly Trading Report (Buy) 26/4/2026 - 30/4/2026</t>
  </si>
  <si>
    <t>التقرير الاسبوعي لتداول الاسهم المباعة من غير العراقيين في السوق العراق للاوراق المالية 2026/4/26 - 2026/4/30</t>
  </si>
  <si>
    <t>Non-Iraqi Weekly Trading Report (Sell)  26/4/2026 - 30/4/2026</t>
  </si>
  <si>
    <t xml:space="preserve"> أسعار الاغلاق لاسهم الشركات المساهمة المدرجة للفترة 2026/4/26 - 2026/4/30</t>
  </si>
  <si>
    <t>Closing prices for the  listed companies from 26/4/2026 - 30/4/2026</t>
  </si>
  <si>
    <t xml:space="preserve">      2026/4/30 - 2026/4/26 تقرير التداول الأسبوعي / المنصة النظامية</t>
  </si>
  <si>
    <t xml:space="preserve">   Weekly Trading Report / Regular 26/4/2026 - 30/4/2026</t>
  </si>
  <si>
    <t>2026/4/30 -2026/4/26 تقرير التداول الأسبوعي / المنصة الثانية</t>
  </si>
  <si>
    <t xml:space="preserve">Second Platform Weekly Trading Report 26/4/2026 - 30/4/2026 </t>
  </si>
  <si>
    <t>2026/4/30 - 2026/4/26 تقرير التداول الأسبوعي /المنصة الثالثة</t>
  </si>
  <si>
    <t xml:space="preserve">Undisclosed Platform Weekly Trading Report 26/4/2026 - 30/4/2026            </t>
  </si>
  <si>
    <t>مجموع قطاع الاستثمار</t>
  </si>
  <si>
    <t>قطاع الخدمات المالية</t>
  </si>
  <si>
    <t>الكرمل للوساطة</t>
  </si>
  <si>
    <t>FKSX</t>
  </si>
  <si>
    <t>مجموع قطاع الخدمات المالية</t>
  </si>
  <si>
    <t>الاهلية للتامين</t>
  </si>
  <si>
    <t xml:space="preserve">المصرف الاهلي العراقي </t>
  </si>
  <si>
    <t xml:space="preserve">National Bank Of Iraq </t>
  </si>
  <si>
    <t>مصرف اقليم التجاري</t>
  </si>
  <si>
    <t>Al-Mansour Bank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</si>
  <si>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</si>
  <si>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</si>
  <si>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</si>
  <si>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</si>
  <si>
    <t>Bank Of Baghdad</t>
  </si>
  <si>
    <t xml:space="preserve">مصرف الأئتمان العراقي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</si>
</sst>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1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 wrapText="1"/>
    </xf>
    <xf numFmtId="0" fontId="92" fillId="59" borderId="57" xfId="0" applyFont="1" applyFill="1" applyBorder="1" applyAlignment="1">
      <alignment horizontal="center" vertical="center" wrapText="1"/>
    </xf>
    <xf numFmtId="0" fontId="92" fillId="60" borderId="57" xfId="0" applyFont="1" applyFill="1" applyBorder="1" applyAlignment="1">
      <alignment horizontal="left" vertical="center"/>
    </xf>
    <xf numFmtId="0" fontId="92" fillId="0" borderId="53" xfId="176" applyFont="1" applyBorder="1" applyAlignment="1">
      <alignment horizontal="right" vertical="center"/>
    </xf>
    <xf numFmtId="0" fontId="92" fillId="0" borderId="53" xfId="176" applyFont="1" applyBorder="1" applyAlignment="1">
      <alignment horizontal="left" vertical="center"/>
    </xf>
    <xf numFmtId="3" fontId="92" fillId="0" borderId="58" xfId="176" applyNumberFormat="1" applyFont="1" applyBorder="1" applyAlignment="1">
      <alignment horizontal="center" vertical="center"/>
    </xf>
    <xf numFmtId="0" fontId="92" fillId="0" borderId="57" xfId="200" applyFont="1" applyBorder="1" applyAlignment="1">
      <alignment vertical="center"/>
    </xf>
    <xf numFmtId="3" fontId="92" fillId="59" borderId="58" xfId="176" applyNumberFormat="1" applyFont="1" applyFill="1" applyBorder="1" applyAlignment="1">
      <alignment horizontal="center" vertical="center"/>
    </xf>
    <xf numFmtId="0" fontId="92" fillId="59" borderId="57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92" fillId="60" borderId="54" xfId="0" applyFont="1" applyFill="1" applyBorder="1" applyAlignment="1">
      <alignment horizontal="right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59" borderId="59" xfId="176" applyFont="1" applyFill="1" applyBorder="1" applyAlignment="1">
      <alignment horizontal="center" vertical="center"/>
    </xf>
    <xf numFmtId="0" fontId="92" fillId="59" borderId="60" xfId="176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0" fontId="83" fillId="57" borderId="19" xfId="0" applyFont="1" applyFill="1" applyBorder="1" applyAlignment="1">
      <alignment horizontal="left" vertical="center" wrapText="1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2" xfId="722" applyFont="1" applyBorder="1" applyAlignment="1">
      <alignment horizontal="center" vertical="center"/>
    </xf>
    <xf numFmtId="43" fontId="70" fillId="0" borderId="40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2395831</xdr:colOff>
      <xdr:row>0</xdr:row>
      <xdr:rowOff>0</xdr:rowOff>
    </xdr:from>
    <xdr:to>
      <xdr:col>14</xdr:col>
      <xdr:colOff>2965173</xdr:colOff>
      <xdr:row>2</xdr:row>
      <xdr:rowOff>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39261" y="0"/>
          <a:ext cx="569342" cy="56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1962976</xdr:colOff>
      <xdr:row>73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1378" y="17703987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2037521</xdr:colOff>
      <xdr:row>41</xdr:row>
      <xdr:rowOff>24848</xdr:rowOff>
    </xdr:from>
    <xdr:to>
      <xdr:col>14</xdr:col>
      <xdr:colOff>2943255</xdr:colOff>
      <xdr:row>42</xdr:row>
      <xdr:rowOff>426139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5F63-4B45-B967-2A41-21A6EDFA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2961179" y="8738152"/>
          <a:ext cx="905734" cy="9976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2762249</xdr:colOff>
      <xdr:row>12</xdr:row>
      <xdr:rowOff>146540</xdr:rowOff>
    </xdr:from>
    <xdr:to>
      <xdr:col>6</xdr:col>
      <xdr:colOff>3327569</xdr:colOff>
      <xdr:row>14</xdr:row>
      <xdr:rowOff>241789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7" y="2623040"/>
          <a:ext cx="565320" cy="5421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5" name="Picture 4">
          <a:extLst>
            <a:ext uri="{FF2B5EF4-FFF2-40B4-BE49-F238E27FC236}">
              <a16:creationId xmlns:a16="http://schemas.microsoft.com/office/drawing/2014/main" id="{51222712-8233-4773-BC38-D1CC06595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16150693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2" name="Picture 1">
          <a:extLst>
            <a:ext uri="{FF2B5EF4-FFF2-40B4-BE49-F238E27FC236}">
              <a16:creationId xmlns:a16="http://schemas.microsoft.com/office/drawing/2014/main" id="{914D81A5-3387-4B06-AEF6-AC4100448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3" name="Picture 2">
          <a:extLst>
            <a:ext uri="{FF2B5EF4-FFF2-40B4-BE49-F238E27FC236}">
              <a16:creationId xmlns:a16="http://schemas.microsoft.com/office/drawing/2014/main" id="{E0888439-EEF2-4997-BDC1-3893677F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C01EF020-55E3-4CE9-BA04-60EABC456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1606716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7" name="Picture 6">
          <a:extLst>
            <a:ext uri="{FF2B5EF4-FFF2-40B4-BE49-F238E27FC236}">
              <a16:creationId xmlns:a16="http://schemas.microsoft.com/office/drawing/2014/main" id="{5F6B4EBD-3879-4B95-917F-88FBEF92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8" name="Picture 7">
          <a:extLst>
            <a:ext uri="{FF2B5EF4-FFF2-40B4-BE49-F238E27FC236}">
              <a16:creationId xmlns:a16="http://schemas.microsoft.com/office/drawing/2014/main" id="{59563B68-B575-4750-AF4C-65794A837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9" name="Picture 8">
          <a:extLst>
            <a:ext uri="{FF2B5EF4-FFF2-40B4-BE49-F238E27FC236}">
              <a16:creationId xmlns:a16="http://schemas.microsoft.com/office/drawing/2014/main" id="{56B0E266-80AE-4F4E-A881-C04595183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0" name="Picture 9">
          <a:extLst>
            <a:ext uri="{FF2B5EF4-FFF2-40B4-BE49-F238E27FC236}">
              <a16:creationId xmlns:a16="http://schemas.microsoft.com/office/drawing/2014/main" id="{B6259500-F8D6-48F3-908A-A4FE49D03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1" name="Picture 10">
          <a:extLst>
            <a:ext uri="{FF2B5EF4-FFF2-40B4-BE49-F238E27FC236}">
              <a16:creationId xmlns:a16="http://schemas.microsoft.com/office/drawing/2014/main" id="{11E9113A-57FB-4739-9542-1C0773698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2" name="Picture 11">
          <a:extLst>
            <a:ext uri="{FF2B5EF4-FFF2-40B4-BE49-F238E27FC236}">
              <a16:creationId xmlns:a16="http://schemas.microsoft.com/office/drawing/2014/main" id="{ED54852A-A60F-4DAC-B384-A744B1052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3" name="Picture 12">
          <a:extLst>
            <a:ext uri="{FF2B5EF4-FFF2-40B4-BE49-F238E27FC236}">
              <a16:creationId xmlns:a16="http://schemas.microsoft.com/office/drawing/2014/main" id="{F1F30A80-2E84-497D-852D-34DE6E09B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4" name="Picture 13">
          <a:extLst>
            <a:ext uri="{FF2B5EF4-FFF2-40B4-BE49-F238E27FC236}">
              <a16:creationId xmlns:a16="http://schemas.microsoft.com/office/drawing/2014/main" id="{5730A3F2-45B5-4098-B3D2-37011D43C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1249134</xdr:colOff>
      <xdr:row>0</xdr:row>
      <xdr:rowOff>19201</xdr:rowOff>
    </xdr:from>
    <xdr:to>
      <xdr:col>13</xdr:col>
      <xdr:colOff>2050377</xdr:colOff>
      <xdr:row>1</xdr:row>
      <xdr:rowOff>331303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89623" y="19201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38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0C040271-C800-432E-947B-CB913A5ED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10148831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6"/>
  <sheetViews>
    <sheetView rightToLeft="1" tabSelected="1" topLeftCell="A10" zoomScale="115" zoomScaleNormal="115" workbookViewId="0">
      <selection activeCell="R3" sqref="R3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2" t="s">
        <v>4</v>
      </c>
      <c r="C1" s="103"/>
      <c r="D1" s="103"/>
      <c r="E1" s="121" t="s">
        <v>419</v>
      </c>
      <c r="F1" s="121"/>
      <c r="G1" s="121"/>
      <c r="H1" s="121"/>
      <c r="I1" s="121"/>
      <c r="J1" s="121"/>
      <c r="K1" s="121"/>
      <c r="L1" s="121"/>
      <c r="M1" s="121"/>
      <c r="N1" s="121"/>
      <c r="O1" s="18"/>
    </row>
    <row r="2" spans="2:16" ht="18.75" customHeight="1">
      <c r="B2" s="124" t="s">
        <v>5</v>
      </c>
      <c r="C2" s="125"/>
      <c r="D2" s="125"/>
      <c r="E2" s="125"/>
      <c r="F2" s="121" t="s">
        <v>420</v>
      </c>
      <c r="G2" s="121"/>
      <c r="H2" s="121"/>
      <c r="I2" s="121"/>
      <c r="J2" s="121"/>
      <c r="K2" s="121"/>
      <c r="L2" s="121"/>
      <c r="M2" s="121"/>
      <c r="N2" s="121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5.95" customHeight="1">
      <c r="B4" s="45" t="s">
        <v>12</v>
      </c>
      <c r="C4" s="123" t="s">
        <v>3</v>
      </c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</row>
    <row r="5" spans="2:16" ht="15.95" customHeight="1">
      <c r="B5" s="32" t="s">
        <v>374</v>
      </c>
      <c r="C5" s="33" t="s">
        <v>169</v>
      </c>
      <c r="D5" s="34">
        <v>0.66</v>
      </c>
      <c r="E5" s="35">
        <v>0.66</v>
      </c>
      <c r="F5" s="35">
        <v>0.65</v>
      </c>
      <c r="G5" s="36">
        <v>0.66</v>
      </c>
      <c r="H5" s="36">
        <v>0.66</v>
      </c>
      <c r="I5" s="36">
        <v>0.67</v>
      </c>
      <c r="J5" s="37">
        <v>-1.4925373134328401</v>
      </c>
      <c r="K5" s="38">
        <v>26</v>
      </c>
      <c r="L5" s="38">
        <v>18313215</v>
      </c>
      <c r="M5" s="38">
        <v>12081049.879999999</v>
      </c>
      <c r="N5" s="39">
        <v>5</v>
      </c>
      <c r="O5" s="40" t="s">
        <v>170</v>
      </c>
    </row>
    <row r="6" spans="2:16" ht="15.95" customHeight="1">
      <c r="B6" s="32" t="s">
        <v>392</v>
      </c>
      <c r="C6" s="33" t="s">
        <v>36</v>
      </c>
      <c r="D6" s="34">
        <v>3.37</v>
      </c>
      <c r="E6" s="35">
        <v>3.37</v>
      </c>
      <c r="F6" s="35">
        <v>3.28</v>
      </c>
      <c r="G6" s="36">
        <v>3.31</v>
      </c>
      <c r="H6" s="36">
        <v>3.31</v>
      </c>
      <c r="I6" s="36">
        <v>3.37</v>
      </c>
      <c r="J6" s="37">
        <v>-1.7804154302670683</v>
      </c>
      <c r="K6" s="38">
        <v>419</v>
      </c>
      <c r="L6" s="38">
        <v>169414092</v>
      </c>
      <c r="M6" s="38">
        <v>561299199.77999997</v>
      </c>
      <c r="N6" s="39">
        <v>2</v>
      </c>
      <c r="O6" s="40" t="s">
        <v>48</v>
      </c>
    </row>
    <row r="7" spans="2:16" ht="15.95" customHeight="1">
      <c r="B7" s="32" t="s">
        <v>98</v>
      </c>
      <c r="C7" s="33" t="s">
        <v>99</v>
      </c>
      <c r="D7" s="34">
        <v>1.05</v>
      </c>
      <c r="E7" s="35">
        <v>1.0900000000000001</v>
      </c>
      <c r="F7" s="35">
        <v>1.02</v>
      </c>
      <c r="G7" s="36">
        <v>1.05</v>
      </c>
      <c r="H7" s="36">
        <v>1.08</v>
      </c>
      <c r="I7" s="36">
        <v>1.05</v>
      </c>
      <c r="J7" s="37">
        <v>2.8571428571428692</v>
      </c>
      <c r="K7" s="38">
        <v>139</v>
      </c>
      <c r="L7" s="38">
        <v>85854879</v>
      </c>
      <c r="M7" s="38">
        <v>90575059.5</v>
      </c>
      <c r="N7" s="39">
        <v>5</v>
      </c>
      <c r="O7" s="40" t="s">
        <v>100</v>
      </c>
    </row>
    <row r="8" spans="2:16" ht="15.95" customHeight="1">
      <c r="B8" s="32" t="s">
        <v>384</v>
      </c>
      <c r="C8" s="33" t="s">
        <v>45</v>
      </c>
      <c r="D8" s="34">
        <v>0.1</v>
      </c>
      <c r="E8" s="35">
        <v>0.11</v>
      </c>
      <c r="F8" s="35">
        <v>0.09</v>
      </c>
      <c r="G8" s="36">
        <v>0.1</v>
      </c>
      <c r="H8" s="36">
        <v>0.1</v>
      </c>
      <c r="I8" s="36">
        <v>0.1</v>
      </c>
      <c r="J8" s="37">
        <v>0</v>
      </c>
      <c r="K8" s="38">
        <v>104</v>
      </c>
      <c r="L8" s="38">
        <v>618764129</v>
      </c>
      <c r="M8" s="38">
        <v>60983651.690000005</v>
      </c>
      <c r="N8" s="39">
        <v>5</v>
      </c>
      <c r="O8" s="40" t="s">
        <v>66</v>
      </c>
    </row>
    <row r="9" spans="2:16" ht="15.95" customHeight="1">
      <c r="B9" s="32" t="s">
        <v>397</v>
      </c>
      <c r="C9" s="33" t="s">
        <v>25</v>
      </c>
      <c r="D9" s="34">
        <v>0.22</v>
      </c>
      <c r="E9" s="35">
        <v>0.24</v>
      </c>
      <c r="F9" s="35">
        <v>0.21</v>
      </c>
      <c r="G9" s="36">
        <v>0.23</v>
      </c>
      <c r="H9" s="36">
        <v>0.23</v>
      </c>
      <c r="I9" s="36">
        <v>0.21</v>
      </c>
      <c r="J9" s="37">
        <v>9.5238095238095344</v>
      </c>
      <c r="K9" s="38">
        <v>142</v>
      </c>
      <c r="L9" s="38">
        <v>309859481</v>
      </c>
      <c r="M9" s="38">
        <v>70677971.670000002</v>
      </c>
      <c r="N9" s="39">
        <v>5</v>
      </c>
      <c r="O9" s="40" t="s">
        <v>26</v>
      </c>
    </row>
    <row r="10" spans="2:16" ht="15.95" customHeight="1">
      <c r="B10" s="32" t="s">
        <v>50</v>
      </c>
      <c r="C10" s="33" t="s">
        <v>51</v>
      </c>
      <c r="D10" s="34">
        <v>4.2699999999999996</v>
      </c>
      <c r="E10" s="35">
        <v>4.2699999999999996</v>
      </c>
      <c r="F10" s="35">
        <v>3.87</v>
      </c>
      <c r="G10" s="36">
        <v>3.98</v>
      </c>
      <c r="H10" s="36">
        <v>4.07</v>
      </c>
      <c r="I10" s="36">
        <v>5.08</v>
      </c>
      <c r="J10" s="37">
        <v>-19.881889763779526</v>
      </c>
      <c r="K10" s="38">
        <v>990</v>
      </c>
      <c r="L10" s="38">
        <v>191705061</v>
      </c>
      <c r="M10" s="38">
        <v>762343934.97000003</v>
      </c>
      <c r="N10" s="39">
        <v>3</v>
      </c>
      <c r="O10" s="40" t="s">
        <v>52</v>
      </c>
    </row>
    <row r="11" spans="2:16" ht="15.95" customHeight="1">
      <c r="B11" s="32" t="s">
        <v>228</v>
      </c>
      <c r="C11" s="33" t="s">
        <v>229</v>
      </c>
      <c r="D11" s="34">
        <v>0.18</v>
      </c>
      <c r="E11" s="35">
        <v>0.19</v>
      </c>
      <c r="F11" s="35">
        <v>0.18</v>
      </c>
      <c r="G11" s="36">
        <v>0.18</v>
      </c>
      <c r="H11" s="36">
        <v>0.19</v>
      </c>
      <c r="I11" s="36">
        <v>0.19</v>
      </c>
      <c r="J11" s="37">
        <v>0</v>
      </c>
      <c r="K11" s="38">
        <v>185</v>
      </c>
      <c r="L11" s="38">
        <v>125974276</v>
      </c>
      <c r="M11" s="38">
        <v>22792886.66</v>
      </c>
      <c r="N11" s="39">
        <v>4</v>
      </c>
      <c r="O11" s="40" t="s">
        <v>230</v>
      </c>
    </row>
    <row r="12" spans="2:16" ht="15.95" customHeight="1">
      <c r="B12" s="32" t="s">
        <v>394</v>
      </c>
      <c r="C12" s="33" t="s">
        <v>74</v>
      </c>
      <c r="D12" s="34">
        <v>0.22</v>
      </c>
      <c r="E12" s="35">
        <v>0.23</v>
      </c>
      <c r="F12" s="35">
        <v>0.22</v>
      </c>
      <c r="G12" s="36">
        <v>0.22</v>
      </c>
      <c r="H12" s="36">
        <v>0.22</v>
      </c>
      <c r="I12" s="36">
        <v>0.22</v>
      </c>
      <c r="J12" s="37">
        <v>0</v>
      </c>
      <c r="K12" s="38">
        <v>11</v>
      </c>
      <c r="L12" s="38">
        <v>5560000</v>
      </c>
      <c r="M12" s="38">
        <v>1223300</v>
      </c>
      <c r="N12" s="39">
        <v>3</v>
      </c>
      <c r="O12" s="40" t="s">
        <v>75</v>
      </c>
      <c r="P12" s="107"/>
    </row>
    <row r="13" spans="2:16" ht="15.95" customHeight="1">
      <c r="B13" s="32" t="s">
        <v>53</v>
      </c>
      <c r="C13" s="33" t="s">
        <v>42</v>
      </c>
      <c r="D13" s="34">
        <v>0.35</v>
      </c>
      <c r="E13" s="35">
        <v>0.35</v>
      </c>
      <c r="F13" s="35">
        <v>0.33</v>
      </c>
      <c r="G13" s="36">
        <v>0.34</v>
      </c>
      <c r="H13" s="36">
        <v>0.35</v>
      </c>
      <c r="I13" s="36">
        <v>0.36</v>
      </c>
      <c r="J13" s="37">
        <v>-2.777777777777779</v>
      </c>
      <c r="K13" s="38">
        <v>156</v>
      </c>
      <c r="L13" s="38">
        <v>614619853</v>
      </c>
      <c r="M13" s="38">
        <v>209835392.16999999</v>
      </c>
      <c r="N13" s="39">
        <v>5</v>
      </c>
      <c r="O13" s="40" t="s">
        <v>43</v>
      </c>
    </row>
    <row r="14" spans="2:16" ht="15.95" customHeight="1">
      <c r="B14" s="32" t="s">
        <v>54</v>
      </c>
      <c r="C14" s="33" t="s">
        <v>39</v>
      </c>
      <c r="D14" s="34">
        <v>0.14000000000000001</v>
      </c>
      <c r="E14" s="35">
        <v>0.14000000000000001</v>
      </c>
      <c r="F14" s="35">
        <v>0.14000000000000001</v>
      </c>
      <c r="G14" s="36">
        <v>0.14000000000000001</v>
      </c>
      <c r="H14" s="36">
        <v>0.14000000000000001</v>
      </c>
      <c r="I14" s="36">
        <v>0.14000000000000001</v>
      </c>
      <c r="J14" s="37">
        <v>0</v>
      </c>
      <c r="K14" s="38">
        <v>15</v>
      </c>
      <c r="L14" s="38">
        <v>59000000</v>
      </c>
      <c r="M14" s="38">
        <v>8260000</v>
      </c>
      <c r="N14" s="39">
        <v>4</v>
      </c>
      <c r="O14" s="40" t="s">
        <v>40</v>
      </c>
    </row>
    <row r="15" spans="2:16" ht="15.95" customHeight="1">
      <c r="B15" s="32" t="s">
        <v>418</v>
      </c>
      <c r="C15" s="33" t="s">
        <v>159</v>
      </c>
      <c r="D15" s="34">
        <v>1.1000000000000001</v>
      </c>
      <c r="E15" s="35">
        <v>1.1000000000000001</v>
      </c>
      <c r="F15" s="35">
        <v>1.1000000000000001</v>
      </c>
      <c r="G15" s="36">
        <v>1.1000000000000001</v>
      </c>
      <c r="H15" s="36">
        <v>1.1000000000000001</v>
      </c>
      <c r="I15" s="36">
        <v>1.1000000000000001</v>
      </c>
      <c r="J15" s="37">
        <v>0</v>
      </c>
      <c r="K15" s="38">
        <v>1</v>
      </c>
      <c r="L15" s="38">
        <v>45183</v>
      </c>
      <c r="M15" s="38">
        <v>49701.3</v>
      </c>
      <c r="N15" s="39">
        <v>1</v>
      </c>
      <c r="O15" s="40" t="s">
        <v>160</v>
      </c>
    </row>
    <row r="16" spans="2:16" ht="15.95" customHeight="1">
      <c r="B16" s="32" t="s">
        <v>400</v>
      </c>
      <c r="C16" s="33" t="s">
        <v>123</v>
      </c>
      <c r="D16" s="34">
        <v>0.25</v>
      </c>
      <c r="E16" s="35">
        <v>0.25</v>
      </c>
      <c r="F16" s="35">
        <v>0.24</v>
      </c>
      <c r="G16" s="36">
        <v>0.24</v>
      </c>
      <c r="H16" s="36">
        <v>0.24</v>
      </c>
      <c r="I16" s="36">
        <v>0.25</v>
      </c>
      <c r="J16" s="37">
        <v>-4.0000000000000036</v>
      </c>
      <c r="K16" s="38">
        <v>58</v>
      </c>
      <c r="L16" s="38">
        <v>107463119</v>
      </c>
      <c r="M16" s="38">
        <v>25825126.990000002</v>
      </c>
      <c r="N16" s="39">
        <v>5</v>
      </c>
      <c r="O16" s="40" t="s">
        <v>128</v>
      </c>
    </row>
    <row r="17" spans="2:15" ht="15.95" customHeight="1">
      <c r="B17" s="32" t="s">
        <v>38</v>
      </c>
      <c r="C17" s="33" t="s">
        <v>37</v>
      </c>
      <c r="D17" s="34">
        <v>1.71</v>
      </c>
      <c r="E17" s="35">
        <v>1.77</v>
      </c>
      <c r="F17" s="35">
        <v>1.7</v>
      </c>
      <c r="G17" s="36">
        <v>1.72</v>
      </c>
      <c r="H17" s="36">
        <v>1.75</v>
      </c>
      <c r="I17" s="36">
        <v>1.72</v>
      </c>
      <c r="J17" s="37">
        <v>1.744186046511631</v>
      </c>
      <c r="K17" s="38">
        <v>949</v>
      </c>
      <c r="L17" s="38">
        <v>1035659421</v>
      </c>
      <c r="M17" s="38">
        <v>1782475256.8100002</v>
      </c>
      <c r="N17" s="39">
        <v>5</v>
      </c>
      <c r="O17" s="40" t="s">
        <v>55</v>
      </c>
    </row>
    <row r="18" spans="2:15" ht="15.95" customHeight="1">
      <c r="B18" s="32" t="s">
        <v>393</v>
      </c>
      <c r="C18" s="33" t="s">
        <v>147</v>
      </c>
      <c r="D18" s="34">
        <v>0.05</v>
      </c>
      <c r="E18" s="34">
        <v>0.05</v>
      </c>
      <c r="F18" s="34">
        <v>0.05</v>
      </c>
      <c r="G18" s="36">
        <v>0.05</v>
      </c>
      <c r="H18" s="36">
        <v>0.05</v>
      </c>
      <c r="I18" s="36">
        <v>0.05</v>
      </c>
      <c r="J18" s="37">
        <v>0</v>
      </c>
      <c r="K18" s="38">
        <v>40</v>
      </c>
      <c r="L18" s="38">
        <v>1726026</v>
      </c>
      <c r="M18" s="38">
        <v>86301.3</v>
      </c>
      <c r="N18" s="39">
        <v>4</v>
      </c>
      <c r="O18" s="40" t="s">
        <v>241</v>
      </c>
    </row>
    <row r="19" spans="2:15" ht="15.95" customHeight="1">
      <c r="B19" s="32" t="s">
        <v>411</v>
      </c>
      <c r="C19" s="33" t="s">
        <v>182</v>
      </c>
      <c r="D19" s="34">
        <v>1</v>
      </c>
      <c r="E19" s="35">
        <v>1</v>
      </c>
      <c r="F19" s="35">
        <v>1</v>
      </c>
      <c r="G19" s="36">
        <v>1</v>
      </c>
      <c r="H19" s="36">
        <v>1</v>
      </c>
      <c r="I19" s="36">
        <v>1</v>
      </c>
      <c r="J19" s="37">
        <v>0</v>
      </c>
      <c r="K19" s="38">
        <v>1</v>
      </c>
      <c r="L19" s="38">
        <v>2000000</v>
      </c>
      <c r="M19" s="38">
        <v>2000000</v>
      </c>
      <c r="N19" s="39">
        <v>1</v>
      </c>
      <c r="O19" s="40" t="s">
        <v>196</v>
      </c>
    </row>
    <row r="20" spans="2:15" ht="15.95" customHeight="1">
      <c r="B20" s="32" t="s">
        <v>199</v>
      </c>
      <c r="C20" s="33" t="s">
        <v>198</v>
      </c>
      <c r="D20" s="34">
        <v>0.64</v>
      </c>
      <c r="E20" s="35">
        <v>0.66</v>
      </c>
      <c r="F20" s="35">
        <v>0.64</v>
      </c>
      <c r="G20" s="36">
        <v>0.65</v>
      </c>
      <c r="H20" s="36">
        <v>0.66</v>
      </c>
      <c r="I20" s="36">
        <v>0.67</v>
      </c>
      <c r="J20" s="37">
        <v>-1.4925373134328401</v>
      </c>
      <c r="K20" s="38">
        <v>13</v>
      </c>
      <c r="L20" s="38">
        <v>232168</v>
      </c>
      <c r="M20" s="38">
        <v>150233.38</v>
      </c>
      <c r="N20" s="39">
        <v>4</v>
      </c>
      <c r="O20" s="40" t="s">
        <v>283</v>
      </c>
    </row>
    <row r="21" spans="2:15" ht="15.95" customHeight="1">
      <c r="B21" s="32" t="s">
        <v>248</v>
      </c>
      <c r="C21" s="33" t="s">
        <v>106</v>
      </c>
      <c r="D21" s="34">
        <v>0.59</v>
      </c>
      <c r="E21" s="35">
        <v>0.59</v>
      </c>
      <c r="F21" s="35">
        <v>0.56999999999999995</v>
      </c>
      <c r="G21" s="36">
        <v>0.56999999999999995</v>
      </c>
      <c r="H21" s="36">
        <v>0.56999999999999995</v>
      </c>
      <c r="I21" s="36">
        <v>0.59</v>
      </c>
      <c r="J21" s="37">
        <v>-3.3898305084745783</v>
      </c>
      <c r="K21" s="38">
        <v>52</v>
      </c>
      <c r="L21" s="38">
        <v>30777933</v>
      </c>
      <c r="M21" s="38">
        <v>17704105.740000002</v>
      </c>
      <c r="N21" s="39">
        <v>5</v>
      </c>
      <c r="O21" s="40" t="s">
        <v>107</v>
      </c>
    </row>
    <row r="22" spans="2:15" ht="15.95" customHeight="1">
      <c r="B22" s="32" t="s">
        <v>408</v>
      </c>
      <c r="C22" s="33" t="s">
        <v>246</v>
      </c>
      <c r="D22" s="34">
        <v>0.31</v>
      </c>
      <c r="E22" s="35">
        <v>0.31</v>
      </c>
      <c r="F22" s="35">
        <v>0.31</v>
      </c>
      <c r="G22" s="36">
        <v>0.31</v>
      </c>
      <c r="H22" s="36">
        <v>0.31</v>
      </c>
      <c r="I22" s="36">
        <v>0.31</v>
      </c>
      <c r="J22" s="37">
        <v>0</v>
      </c>
      <c r="K22" s="38">
        <v>1</v>
      </c>
      <c r="L22" s="38">
        <v>25000</v>
      </c>
      <c r="M22" s="38">
        <v>7750</v>
      </c>
      <c r="N22" s="39">
        <v>1</v>
      </c>
      <c r="O22" s="40" t="s">
        <v>247</v>
      </c>
    </row>
    <row r="23" spans="2:15" ht="15.95" customHeight="1">
      <c r="B23" s="32" t="s">
        <v>190</v>
      </c>
      <c r="C23" s="33" t="s">
        <v>189</v>
      </c>
      <c r="D23" s="34">
        <v>0.1</v>
      </c>
      <c r="E23" s="35">
        <v>0.1</v>
      </c>
      <c r="F23" s="35">
        <v>0.1</v>
      </c>
      <c r="G23" s="36">
        <v>0.1</v>
      </c>
      <c r="H23" s="36">
        <v>0.1</v>
      </c>
      <c r="I23" s="36">
        <v>0.1</v>
      </c>
      <c r="J23" s="37">
        <v>0</v>
      </c>
      <c r="K23" s="38">
        <v>3</v>
      </c>
      <c r="L23" s="38">
        <v>300000</v>
      </c>
      <c r="M23" s="38">
        <v>30000</v>
      </c>
      <c r="N23" s="39">
        <v>3</v>
      </c>
      <c r="O23" s="40" t="s">
        <v>249</v>
      </c>
    </row>
    <row r="24" spans="2:15" ht="15.95" customHeight="1">
      <c r="B24" s="32" t="s">
        <v>406</v>
      </c>
      <c r="C24" s="33" t="s">
        <v>152</v>
      </c>
      <c r="D24" s="34">
        <v>0.2</v>
      </c>
      <c r="E24" s="35">
        <v>0.2</v>
      </c>
      <c r="F24" s="35">
        <v>0.2</v>
      </c>
      <c r="G24" s="36">
        <v>0.2</v>
      </c>
      <c r="H24" s="36">
        <v>0.2</v>
      </c>
      <c r="I24" s="36">
        <v>0.2</v>
      </c>
      <c r="J24" s="37">
        <v>0</v>
      </c>
      <c r="K24" s="38">
        <v>1</v>
      </c>
      <c r="L24" s="38">
        <v>74552</v>
      </c>
      <c r="M24" s="38">
        <v>14910.4</v>
      </c>
      <c r="N24" s="39">
        <v>1</v>
      </c>
      <c r="O24" s="40" t="s">
        <v>153</v>
      </c>
    </row>
    <row r="25" spans="2:15" ht="15.95" customHeight="1">
      <c r="B25" s="32" t="s">
        <v>267</v>
      </c>
      <c r="C25" s="33" t="s">
        <v>268</v>
      </c>
      <c r="D25" s="34">
        <v>1.01</v>
      </c>
      <c r="E25" s="35">
        <v>1.01</v>
      </c>
      <c r="F25" s="35">
        <v>1.01</v>
      </c>
      <c r="G25" s="36">
        <v>1.01</v>
      </c>
      <c r="H25" s="36">
        <v>1.01</v>
      </c>
      <c r="I25" s="36">
        <v>1.01</v>
      </c>
      <c r="J25" s="37">
        <v>0</v>
      </c>
      <c r="K25" s="38">
        <v>13</v>
      </c>
      <c r="L25" s="38">
        <v>3600000</v>
      </c>
      <c r="M25" s="38">
        <v>3636000</v>
      </c>
      <c r="N25" s="39">
        <v>2</v>
      </c>
      <c r="O25" s="40" t="s">
        <v>269</v>
      </c>
    </row>
    <row r="26" spans="2:15" ht="13.5" customHeight="1">
      <c r="B26" s="127" t="s">
        <v>376</v>
      </c>
      <c r="C26" s="128"/>
      <c r="D26" s="127"/>
      <c r="E26" s="129"/>
      <c r="F26" s="129"/>
      <c r="G26" s="129"/>
      <c r="H26" s="129"/>
      <c r="I26" s="129"/>
      <c r="J26" s="128"/>
      <c r="K26" s="42">
        <f>SUM(K5:K25)</f>
        <v>3319</v>
      </c>
      <c r="L26" s="43">
        <f>SUM(L5:L25)</f>
        <v>3380968388</v>
      </c>
      <c r="M26" s="43">
        <f>SUM(M5:M25)</f>
        <v>3632051832.2400002</v>
      </c>
      <c r="N26" s="43">
        <v>5</v>
      </c>
      <c r="O26" s="41" t="s">
        <v>14</v>
      </c>
    </row>
    <row r="27" spans="2:15" ht="15.95" customHeight="1">
      <c r="B27" s="45" t="s">
        <v>27</v>
      </c>
      <c r="C27" s="45"/>
      <c r="D27" s="123" t="s">
        <v>95</v>
      </c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</row>
    <row r="28" spans="2:15" ht="15.95" customHeight="1">
      <c r="B28" s="32" t="s">
        <v>382</v>
      </c>
      <c r="C28" s="33" t="s">
        <v>32</v>
      </c>
      <c r="D28" s="100">
        <v>16.5</v>
      </c>
      <c r="E28" s="100">
        <v>16.75</v>
      </c>
      <c r="F28" s="100">
        <v>16.45</v>
      </c>
      <c r="G28" s="36">
        <v>16.55</v>
      </c>
      <c r="H28" s="36">
        <v>16.649999999999999</v>
      </c>
      <c r="I28" s="36">
        <v>16.5</v>
      </c>
      <c r="J28" s="37">
        <v>0.90909090909090384</v>
      </c>
      <c r="K28" s="38">
        <v>517</v>
      </c>
      <c r="L28" s="38">
        <v>42187810</v>
      </c>
      <c r="M28" s="38">
        <v>698127590.03999996</v>
      </c>
      <c r="N28" s="39">
        <v>5</v>
      </c>
      <c r="O28" s="40" t="s">
        <v>33</v>
      </c>
    </row>
    <row r="29" spans="2:15" ht="15.95" customHeight="1">
      <c r="B29" s="32" t="s">
        <v>112</v>
      </c>
      <c r="C29" s="33" t="s">
        <v>113</v>
      </c>
      <c r="D29" s="100">
        <v>3.6</v>
      </c>
      <c r="E29" s="100">
        <v>3.73</v>
      </c>
      <c r="F29" s="100">
        <v>3.6</v>
      </c>
      <c r="G29" s="36">
        <v>3.63</v>
      </c>
      <c r="H29" s="36">
        <v>3.7</v>
      </c>
      <c r="I29" s="36">
        <v>3.6</v>
      </c>
      <c r="J29" s="37">
        <v>2.7777777777777901</v>
      </c>
      <c r="K29" s="38">
        <v>30</v>
      </c>
      <c r="L29" s="38">
        <v>507230</v>
      </c>
      <c r="M29" s="38">
        <v>1839147.4500000002</v>
      </c>
      <c r="N29" s="39">
        <v>4</v>
      </c>
      <c r="O29" s="40" t="s">
        <v>300</v>
      </c>
    </row>
    <row r="30" spans="2:15" ht="13.5" customHeight="1">
      <c r="B30" s="127" t="s">
        <v>93</v>
      </c>
      <c r="C30" s="128"/>
      <c r="D30" s="127"/>
      <c r="E30" s="129"/>
      <c r="F30" s="129"/>
      <c r="G30" s="129"/>
      <c r="H30" s="129"/>
      <c r="I30" s="129"/>
      <c r="J30" s="128"/>
      <c r="K30" s="42">
        <f>SUM(K28:K29)</f>
        <v>547</v>
      </c>
      <c r="L30" s="43">
        <f>SUM(L28:L29)</f>
        <v>42695040</v>
      </c>
      <c r="M30" s="43">
        <f>SUM(M28:M29)</f>
        <v>699966737.49000001</v>
      </c>
      <c r="N30" s="43">
        <v>5</v>
      </c>
      <c r="O30" s="41" t="s">
        <v>14</v>
      </c>
    </row>
    <row r="31" spans="2:15" ht="15.95" customHeight="1">
      <c r="B31" s="45" t="s">
        <v>114</v>
      </c>
      <c r="C31" s="45"/>
      <c r="D31" s="123" t="s">
        <v>116</v>
      </c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</row>
    <row r="32" spans="2:15" ht="15.95" customHeight="1">
      <c r="B32" s="32" t="s">
        <v>380</v>
      </c>
      <c r="C32" s="49" t="s">
        <v>162</v>
      </c>
      <c r="D32" s="46">
        <v>0.89</v>
      </c>
      <c r="E32" s="46">
        <v>0.9</v>
      </c>
      <c r="F32" s="46">
        <v>0.89</v>
      </c>
      <c r="G32" s="36">
        <v>0.9</v>
      </c>
      <c r="H32" s="36">
        <v>0.9</v>
      </c>
      <c r="I32" s="36">
        <v>0.9</v>
      </c>
      <c r="J32" s="37">
        <v>0</v>
      </c>
      <c r="K32" s="38">
        <v>7</v>
      </c>
      <c r="L32" s="38">
        <v>170270</v>
      </c>
      <c r="M32" s="38">
        <v>152960.91999999998</v>
      </c>
      <c r="N32" s="39">
        <v>3</v>
      </c>
      <c r="O32" s="40" t="s">
        <v>163</v>
      </c>
    </row>
    <row r="33" spans="2:15" ht="15.95" customHeight="1">
      <c r="B33" s="32" t="s">
        <v>404</v>
      </c>
      <c r="C33" s="49" t="s">
        <v>148</v>
      </c>
      <c r="D33" s="46">
        <v>0.76</v>
      </c>
      <c r="E33" s="46">
        <v>0.76</v>
      </c>
      <c r="F33" s="46">
        <v>0.75</v>
      </c>
      <c r="G33" s="36">
        <v>0.75</v>
      </c>
      <c r="H33" s="36">
        <v>0.75</v>
      </c>
      <c r="I33" s="36">
        <v>0.78</v>
      </c>
      <c r="J33" s="37">
        <v>-3.8461538461538547</v>
      </c>
      <c r="K33" s="38">
        <v>3</v>
      </c>
      <c r="L33" s="38">
        <v>7000000</v>
      </c>
      <c r="M33" s="38">
        <v>5255000</v>
      </c>
      <c r="N33" s="39">
        <v>2</v>
      </c>
      <c r="O33" s="40" t="s">
        <v>149</v>
      </c>
    </row>
    <row r="34" spans="2:15" ht="15.95" customHeight="1">
      <c r="B34" s="32" t="s">
        <v>305</v>
      </c>
      <c r="C34" s="49" t="s">
        <v>206</v>
      </c>
      <c r="D34" s="46">
        <v>0.43</v>
      </c>
      <c r="E34" s="46">
        <v>0.43</v>
      </c>
      <c r="F34" s="46">
        <v>0.43</v>
      </c>
      <c r="G34" s="36">
        <v>0.43</v>
      </c>
      <c r="H34" s="36">
        <v>0.43</v>
      </c>
      <c r="I34" s="36">
        <v>0.43</v>
      </c>
      <c r="J34" s="37">
        <v>0</v>
      </c>
      <c r="K34" s="38">
        <v>3</v>
      </c>
      <c r="L34" s="38">
        <v>1034675</v>
      </c>
      <c r="M34" s="38">
        <v>444910.25</v>
      </c>
      <c r="N34" s="39">
        <v>1</v>
      </c>
      <c r="O34" s="40" t="s">
        <v>210</v>
      </c>
    </row>
    <row r="35" spans="2:15" ht="15.95" customHeight="1">
      <c r="B35" s="32" t="s">
        <v>440</v>
      </c>
      <c r="C35" s="49" t="s">
        <v>209</v>
      </c>
      <c r="D35" s="46">
        <v>0.85</v>
      </c>
      <c r="E35" s="46">
        <v>0.85</v>
      </c>
      <c r="F35" s="46">
        <v>0.85</v>
      </c>
      <c r="G35" s="36">
        <v>0.85</v>
      </c>
      <c r="H35" s="36">
        <v>0.85</v>
      </c>
      <c r="I35" s="36">
        <v>0.85</v>
      </c>
      <c r="J35" s="37">
        <v>0</v>
      </c>
      <c r="K35" s="38">
        <v>4</v>
      </c>
      <c r="L35" s="38">
        <v>22729</v>
      </c>
      <c r="M35" s="38">
        <v>19319.650000000001</v>
      </c>
      <c r="N35" s="39">
        <v>1</v>
      </c>
      <c r="O35" s="40" t="s">
        <v>304</v>
      </c>
    </row>
    <row r="36" spans="2:15" ht="15.95" customHeight="1">
      <c r="B36" s="32" t="s">
        <v>306</v>
      </c>
      <c r="C36" s="49" t="s">
        <v>307</v>
      </c>
      <c r="D36" s="46">
        <v>4.32</v>
      </c>
      <c r="E36" s="46">
        <v>4.7699999999999996</v>
      </c>
      <c r="F36" s="46">
        <v>4.32</v>
      </c>
      <c r="G36" s="36">
        <v>4.75</v>
      </c>
      <c r="H36" s="36">
        <v>4.75</v>
      </c>
      <c r="I36" s="36">
        <v>4.34</v>
      </c>
      <c r="J36" s="37">
        <v>9.4470046082949288</v>
      </c>
      <c r="K36" s="38">
        <v>31</v>
      </c>
      <c r="L36" s="38">
        <v>175746</v>
      </c>
      <c r="M36" s="38">
        <v>796005.10000000009</v>
      </c>
      <c r="N36" s="39">
        <v>3</v>
      </c>
      <c r="O36" s="40" t="s">
        <v>308</v>
      </c>
    </row>
    <row r="37" spans="2:15" ht="13.5" customHeight="1">
      <c r="B37" s="127" t="s">
        <v>115</v>
      </c>
      <c r="C37" s="128"/>
      <c r="D37" s="127"/>
      <c r="E37" s="129"/>
      <c r="F37" s="129"/>
      <c r="G37" s="129"/>
      <c r="H37" s="129"/>
      <c r="I37" s="129"/>
      <c r="J37" s="128"/>
      <c r="K37" s="42">
        <f>SUM(K32:K36)</f>
        <v>48</v>
      </c>
      <c r="L37" s="43">
        <f>SUM(L32:L36)</f>
        <v>8403420</v>
      </c>
      <c r="M37" s="43">
        <f>SUM(M32:M36)</f>
        <v>6668195.9199999999</v>
      </c>
      <c r="N37" s="43">
        <v>3</v>
      </c>
      <c r="O37" s="41" t="s">
        <v>14</v>
      </c>
    </row>
    <row r="38" spans="2:15" ht="15.95" customHeight="1">
      <c r="B38" s="45" t="s">
        <v>164</v>
      </c>
      <c r="C38" s="45"/>
      <c r="D38" s="123" t="s">
        <v>168</v>
      </c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</row>
    <row r="39" spans="2:15" ht="15.95" customHeight="1">
      <c r="B39" s="56" t="s">
        <v>165</v>
      </c>
      <c r="C39" s="56" t="s">
        <v>166</v>
      </c>
      <c r="D39" s="66">
        <v>1.2</v>
      </c>
      <c r="E39" s="66">
        <v>1.2</v>
      </c>
      <c r="F39" s="66">
        <v>1.2</v>
      </c>
      <c r="G39" s="66">
        <v>1.2</v>
      </c>
      <c r="H39" s="66">
        <v>1.2</v>
      </c>
      <c r="I39" s="66">
        <v>1.2</v>
      </c>
      <c r="J39" s="67">
        <v>0</v>
      </c>
      <c r="K39" s="68">
        <v>1</v>
      </c>
      <c r="L39" s="68">
        <v>903</v>
      </c>
      <c r="M39" s="68">
        <v>1083.5999999999999</v>
      </c>
      <c r="N39" s="69">
        <v>1</v>
      </c>
      <c r="O39" s="12" t="s">
        <v>167</v>
      </c>
    </row>
    <row r="40" spans="2:15" ht="13.5" customHeight="1">
      <c r="B40" s="127" t="s">
        <v>435</v>
      </c>
      <c r="C40" s="128"/>
      <c r="D40" s="127"/>
      <c r="E40" s="129"/>
      <c r="F40" s="129"/>
      <c r="G40" s="129"/>
      <c r="H40" s="129"/>
      <c r="I40" s="129"/>
      <c r="J40" s="128"/>
      <c r="K40" s="42">
        <f>K39</f>
        <v>1</v>
      </c>
      <c r="L40" s="43">
        <f t="shared" ref="L40:M40" si="0">L39</f>
        <v>903</v>
      </c>
      <c r="M40" s="43">
        <f t="shared" si="0"/>
        <v>1083.5999999999999</v>
      </c>
      <c r="N40" s="43">
        <v>1</v>
      </c>
      <c r="O40" s="41" t="s">
        <v>14</v>
      </c>
    </row>
    <row r="41" spans="2:15" ht="31.5" customHeight="1">
      <c r="K41" s="4"/>
      <c r="L41" s="4"/>
      <c r="M41" s="4"/>
      <c r="N41" s="4"/>
    </row>
    <row r="42" spans="2:15" ht="47.25" customHeight="1">
      <c r="B42" s="102" t="s">
        <v>4</v>
      </c>
      <c r="C42" s="103"/>
      <c r="D42" s="103"/>
      <c r="E42" s="121" t="s">
        <v>419</v>
      </c>
      <c r="F42" s="121"/>
      <c r="G42" s="121"/>
      <c r="H42" s="121"/>
      <c r="I42" s="121"/>
      <c r="J42" s="121"/>
      <c r="K42" s="121"/>
      <c r="L42" s="121"/>
      <c r="M42" s="121"/>
      <c r="N42" s="121"/>
      <c r="O42" s="44"/>
    </row>
    <row r="43" spans="2:15" ht="38.25" customHeight="1">
      <c r="B43" s="124" t="s">
        <v>5</v>
      </c>
      <c r="C43" s="125"/>
      <c r="D43" s="125"/>
      <c r="E43" s="125"/>
      <c r="F43" s="121" t="s">
        <v>420</v>
      </c>
      <c r="G43" s="121"/>
      <c r="H43" s="121"/>
      <c r="I43" s="121"/>
      <c r="J43" s="121"/>
      <c r="K43" s="121"/>
      <c r="L43" s="121"/>
      <c r="M43" s="121"/>
      <c r="N43" s="121"/>
      <c r="O43" s="25"/>
    </row>
    <row r="44" spans="2:15" ht="69.75" customHeight="1">
      <c r="B44" s="26" t="s">
        <v>0</v>
      </c>
      <c r="C44" s="27" t="s">
        <v>6</v>
      </c>
      <c r="D44" s="27" t="s">
        <v>7</v>
      </c>
      <c r="E44" s="27" t="s">
        <v>8</v>
      </c>
      <c r="F44" s="27" t="s">
        <v>9</v>
      </c>
      <c r="G44" s="27" t="s">
        <v>22</v>
      </c>
      <c r="H44" s="27" t="s">
        <v>2</v>
      </c>
      <c r="I44" s="27" t="s">
        <v>23</v>
      </c>
      <c r="J44" s="28" t="s">
        <v>10</v>
      </c>
      <c r="K44" s="29" t="s">
        <v>97</v>
      </c>
      <c r="L44" s="27" t="s">
        <v>64</v>
      </c>
      <c r="M44" s="27" t="s">
        <v>65</v>
      </c>
      <c r="N44" s="27" t="s">
        <v>11</v>
      </c>
      <c r="O44" s="30" t="s">
        <v>1</v>
      </c>
    </row>
    <row r="45" spans="2:15" ht="18.95" customHeight="1">
      <c r="B45" s="45" t="s">
        <v>28</v>
      </c>
      <c r="C45" s="123" t="s">
        <v>378</v>
      </c>
      <c r="D45" s="123" t="s">
        <v>31</v>
      </c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</row>
    <row r="46" spans="2:15" ht="18.95" customHeight="1">
      <c r="B46" s="32" t="s">
        <v>389</v>
      </c>
      <c r="C46" s="33" t="s">
        <v>143</v>
      </c>
      <c r="D46" s="34">
        <v>4.5</v>
      </c>
      <c r="E46" s="35">
        <v>4.9000000000000004</v>
      </c>
      <c r="F46" s="35">
        <v>4.5</v>
      </c>
      <c r="G46" s="36">
        <v>4.7699999999999996</v>
      </c>
      <c r="H46" s="36">
        <v>4.75</v>
      </c>
      <c r="I46" s="36">
        <v>4.5</v>
      </c>
      <c r="J46" s="37">
        <v>5.555555555555558</v>
      </c>
      <c r="K46" s="38">
        <v>99</v>
      </c>
      <c r="L46" s="38">
        <v>101868809</v>
      </c>
      <c r="M46" s="38">
        <v>486025471.12</v>
      </c>
      <c r="N46" s="39">
        <v>5</v>
      </c>
      <c r="O46" s="40" t="s">
        <v>144</v>
      </c>
    </row>
    <row r="47" spans="2:15" ht="18.95" customHeight="1">
      <c r="B47" s="32" t="s">
        <v>395</v>
      </c>
      <c r="C47" s="33" t="s">
        <v>211</v>
      </c>
      <c r="D47" s="34">
        <v>7</v>
      </c>
      <c r="E47" s="35">
        <v>7</v>
      </c>
      <c r="F47" s="35">
        <v>7</v>
      </c>
      <c r="G47" s="36">
        <v>7</v>
      </c>
      <c r="H47" s="36">
        <v>7</v>
      </c>
      <c r="I47" s="36">
        <v>7</v>
      </c>
      <c r="J47" s="37">
        <v>0</v>
      </c>
      <c r="K47" s="38">
        <v>6</v>
      </c>
      <c r="L47" s="38">
        <v>454153</v>
      </c>
      <c r="M47" s="38">
        <v>3179071</v>
      </c>
      <c r="N47" s="39">
        <v>2</v>
      </c>
      <c r="O47" s="40" t="s">
        <v>217</v>
      </c>
    </row>
    <row r="48" spans="2:15" ht="18.95" customHeight="1">
      <c r="B48" s="32" t="s">
        <v>67</v>
      </c>
      <c r="C48" s="33" t="s">
        <v>68</v>
      </c>
      <c r="D48" s="34">
        <v>3.2</v>
      </c>
      <c r="E48" s="35">
        <v>3.28</v>
      </c>
      <c r="F48" s="35">
        <v>3.17</v>
      </c>
      <c r="G48" s="36">
        <v>3.24</v>
      </c>
      <c r="H48" s="36">
        <v>3.27</v>
      </c>
      <c r="I48" s="36">
        <v>3.2</v>
      </c>
      <c r="J48" s="37">
        <v>2.1874999999999867</v>
      </c>
      <c r="K48" s="38">
        <v>117</v>
      </c>
      <c r="L48" s="38">
        <v>10743352</v>
      </c>
      <c r="M48" s="38">
        <v>34774376.140000001</v>
      </c>
      <c r="N48" s="39">
        <v>3</v>
      </c>
      <c r="O48" s="40" t="s">
        <v>69</v>
      </c>
    </row>
    <row r="49" spans="2:15" ht="18.95" customHeight="1">
      <c r="B49" s="32" t="s">
        <v>401</v>
      </c>
      <c r="C49" s="33" t="s">
        <v>177</v>
      </c>
      <c r="D49" s="34">
        <v>0.71</v>
      </c>
      <c r="E49" s="35">
        <v>0.71</v>
      </c>
      <c r="F49" s="35">
        <v>0.71</v>
      </c>
      <c r="G49" s="36">
        <v>0.7</v>
      </c>
      <c r="H49" s="36">
        <v>0.71</v>
      </c>
      <c r="I49" s="36">
        <v>0.71</v>
      </c>
      <c r="J49" s="37">
        <v>0</v>
      </c>
      <c r="K49" s="38">
        <v>4</v>
      </c>
      <c r="L49" s="38">
        <v>602492</v>
      </c>
      <c r="M49" s="38">
        <v>422122.17</v>
      </c>
      <c r="N49" s="39">
        <v>4</v>
      </c>
      <c r="O49" s="40" t="s">
        <v>179</v>
      </c>
    </row>
    <row r="50" spans="2:15" ht="18.95" customHeight="1">
      <c r="B50" s="32" t="s">
        <v>70</v>
      </c>
      <c r="C50" s="33" t="s">
        <v>71</v>
      </c>
      <c r="D50" s="34">
        <v>23.69</v>
      </c>
      <c r="E50" s="35">
        <v>23.9</v>
      </c>
      <c r="F50" s="35">
        <v>23.25</v>
      </c>
      <c r="G50" s="36">
        <v>23.52</v>
      </c>
      <c r="H50" s="36">
        <v>23.4</v>
      </c>
      <c r="I50" s="36">
        <v>23.2</v>
      </c>
      <c r="J50" s="37">
        <v>0.86206896551723755</v>
      </c>
      <c r="K50" s="38">
        <v>132</v>
      </c>
      <c r="L50" s="38">
        <v>3404915</v>
      </c>
      <c r="M50" s="38">
        <v>80068393.209999993</v>
      </c>
      <c r="N50" s="39">
        <v>5</v>
      </c>
      <c r="O50" s="40" t="s">
        <v>72</v>
      </c>
    </row>
    <row r="51" spans="2:15" ht="18.95" customHeight="1">
      <c r="B51" s="32" t="s">
        <v>403</v>
      </c>
      <c r="C51" s="33" t="s">
        <v>118</v>
      </c>
      <c r="D51" s="34">
        <v>0.6</v>
      </c>
      <c r="E51" s="35">
        <v>0.6</v>
      </c>
      <c r="F51" s="35">
        <v>0.6</v>
      </c>
      <c r="G51" s="36">
        <v>0.6</v>
      </c>
      <c r="H51" s="36">
        <v>0.6</v>
      </c>
      <c r="I51" s="36">
        <v>0.6</v>
      </c>
      <c r="J51" s="37">
        <v>0</v>
      </c>
      <c r="K51" s="38">
        <v>8</v>
      </c>
      <c r="L51" s="38">
        <v>348152</v>
      </c>
      <c r="M51" s="38">
        <v>208891.2</v>
      </c>
      <c r="N51" s="39">
        <v>3</v>
      </c>
      <c r="O51" s="40" t="s">
        <v>333</v>
      </c>
    </row>
    <row r="52" spans="2:15" ht="18.95" customHeight="1">
      <c r="B52" s="32" t="s">
        <v>386</v>
      </c>
      <c r="C52" s="33" t="s">
        <v>201</v>
      </c>
      <c r="D52" s="34">
        <v>1.74</v>
      </c>
      <c r="E52" s="35">
        <v>1.76</v>
      </c>
      <c r="F52" s="35">
        <v>1.71</v>
      </c>
      <c r="G52" s="36">
        <v>1.71</v>
      </c>
      <c r="H52" s="36">
        <v>1.71</v>
      </c>
      <c r="I52" s="36">
        <v>1.77</v>
      </c>
      <c r="J52" s="37">
        <v>-3.3898305084745783</v>
      </c>
      <c r="K52" s="38">
        <v>22</v>
      </c>
      <c r="L52" s="38">
        <v>1174708</v>
      </c>
      <c r="M52" s="38">
        <v>2045071.3399999999</v>
      </c>
      <c r="N52" s="39">
        <v>5</v>
      </c>
      <c r="O52" s="40" t="s">
        <v>202</v>
      </c>
    </row>
    <row r="53" spans="2:15" ht="18.95" customHeight="1">
      <c r="B53" s="32" t="s">
        <v>375</v>
      </c>
      <c r="C53" s="33" t="s">
        <v>178</v>
      </c>
      <c r="D53" s="34">
        <v>1.74</v>
      </c>
      <c r="E53" s="35">
        <v>1.74</v>
      </c>
      <c r="F53" s="35">
        <v>1.74</v>
      </c>
      <c r="G53" s="36">
        <v>1.74</v>
      </c>
      <c r="H53" s="36">
        <v>1.74</v>
      </c>
      <c r="I53" s="36">
        <v>1.76</v>
      </c>
      <c r="J53" s="37">
        <v>-1.1363636363636354</v>
      </c>
      <c r="K53" s="38">
        <v>7</v>
      </c>
      <c r="L53" s="38">
        <v>79161</v>
      </c>
      <c r="M53" s="38">
        <v>137740.14000000001</v>
      </c>
      <c r="N53" s="39">
        <v>3</v>
      </c>
      <c r="O53" s="40" t="s">
        <v>180</v>
      </c>
    </row>
    <row r="54" spans="2:15" ht="18.95" customHeight="1">
      <c r="B54" s="32" t="s">
        <v>399</v>
      </c>
      <c r="C54" s="33" t="s">
        <v>214</v>
      </c>
      <c r="D54" s="34">
        <v>1.27</v>
      </c>
      <c r="E54" s="35">
        <v>1.37</v>
      </c>
      <c r="F54" s="35">
        <v>1.27</v>
      </c>
      <c r="G54" s="36">
        <v>1.34</v>
      </c>
      <c r="H54" s="36">
        <v>1.31</v>
      </c>
      <c r="I54" s="36">
        <v>1.25</v>
      </c>
      <c r="J54" s="37">
        <v>4.8000000000000043</v>
      </c>
      <c r="K54" s="38">
        <v>32</v>
      </c>
      <c r="L54" s="38">
        <v>2055504</v>
      </c>
      <c r="M54" s="38">
        <v>2753402.73</v>
      </c>
      <c r="N54" s="39">
        <v>4</v>
      </c>
      <c r="O54" s="40" t="s">
        <v>215</v>
      </c>
    </row>
    <row r="55" spans="2:15" ht="15.75" customHeight="1">
      <c r="B55" s="122" t="s">
        <v>94</v>
      </c>
      <c r="C55" s="122"/>
      <c r="D55" s="122"/>
      <c r="E55" s="122"/>
      <c r="F55" s="122"/>
      <c r="G55" s="122"/>
      <c r="H55" s="122"/>
      <c r="I55" s="122"/>
      <c r="J55" s="122"/>
      <c r="K55" s="42">
        <f>SUM(K46:K54)</f>
        <v>427</v>
      </c>
      <c r="L55" s="43">
        <f>SUM(L46:L54)</f>
        <v>120731246</v>
      </c>
      <c r="M55" s="43">
        <f>SUM(M46:M54)</f>
        <v>609614539.05000007</v>
      </c>
      <c r="N55" s="43">
        <v>5</v>
      </c>
      <c r="O55" s="41" t="s">
        <v>14</v>
      </c>
    </row>
    <row r="56" spans="2:15" ht="15.75" customHeight="1">
      <c r="B56" s="45" t="s">
        <v>76</v>
      </c>
      <c r="C56" s="123" t="s">
        <v>30</v>
      </c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</row>
    <row r="57" spans="2:15" ht="18.95" customHeight="1">
      <c r="B57" s="32" t="s">
        <v>56</v>
      </c>
      <c r="C57" s="33" t="s">
        <v>57</v>
      </c>
      <c r="D57" s="34">
        <v>2.2799999999999998</v>
      </c>
      <c r="E57" s="34">
        <v>2.2799999999999998</v>
      </c>
      <c r="F57" s="35">
        <v>2.25</v>
      </c>
      <c r="G57" s="36">
        <v>2.2599999999999998</v>
      </c>
      <c r="H57" s="36">
        <v>2.2599999999999998</v>
      </c>
      <c r="I57" s="36">
        <v>2.2799999999999998</v>
      </c>
      <c r="J57" s="37">
        <v>-0.87719298245614308</v>
      </c>
      <c r="K57" s="38">
        <v>250</v>
      </c>
      <c r="L57" s="38">
        <v>216849996</v>
      </c>
      <c r="M57" s="38">
        <v>489354379.96000004</v>
      </c>
      <c r="N57" s="39">
        <v>5</v>
      </c>
      <c r="O57" s="40" t="s">
        <v>58</v>
      </c>
    </row>
    <row r="58" spans="2:15" ht="18.95" customHeight="1">
      <c r="B58" s="32" t="s">
        <v>156</v>
      </c>
      <c r="C58" s="33" t="s">
        <v>155</v>
      </c>
      <c r="D58" s="34">
        <v>5.5</v>
      </c>
      <c r="E58" s="34">
        <v>5.5</v>
      </c>
      <c r="F58" s="35">
        <v>5.36</v>
      </c>
      <c r="G58" s="36">
        <v>5.43</v>
      </c>
      <c r="H58" s="36">
        <v>5.36</v>
      </c>
      <c r="I58" s="36">
        <v>5.5</v>
      </c>
      <c r="J58" s="37">
        <v>-2.5454545454545396</v>
      </c>
      <c r="K58" s="38">
        <v>20</v>
      </c>
      <c r="L58" s="38">
        <v>775520</v>
      </c>
      <c r="M58" s="38">
        <v>4209456.24</v>
      </c>
      <c r="N58" s="39">
        <v>5</v>
      </c>
      <c r="O58" s="40" t="s">
        <v>157</v>
      </c>
    </row>
    <row r="59" spans="2:15" ht="18.95" customHeight="1">
      <c r="B59" s="32" t="s">
        <v>186</v>
      </c>
      <c r="C59" s="33" t="s">
        <v>184</v>
      </c>
      <c r="D59" s="34">
        <v>19.25</v>
      </c>
      <c r="E59" s="34">
        <v>19.25</v>
      </c>
      <c r="F59" s="35">
        <v>19.2</v>
      </c>
      <c r="G59" s="36">
        <v>19.239999999999998</v>
      </c>
      <c r="H59" s="36">
        <v>19.2</v>
      </c>
      <c r="I59" s="36">
        <v>19.25</v>
      </c>
      <c r="J59" s="37">
        <v>-0.25974025974025983</v>
      </c>
      <c r="K59" s="38">
        <v>6</v>
      </c>
      <c r="L59" s="38">
        <v>15886</v>
      </c>
      <c r="M59" s="38">
        <v>305664.71000000002</v>
      </c>
      <c r="N59" s="39">
        <v>3</v>
      </c>
      <c r="O59" s="40" t="s">
        <v>195</v>
      </c>
    </row>
    <row r="60" spans="2:15" ht="18.95" customHeight="1">
      <c r="B60" s="32" t="s">
        <v>59</v>
      </c>
      <c r="C60" s="33" t="s">
        <v>34</v>
      </c>
      <c r="D60" s="34">
        <v>6.2</v>
      </c>
      <c r="E60" s="34">
        <v>6.3</v>
      </c>
      <c r="F60" s="35">
        <v>6.16</v>
      </c>
      <c r="G60" s="36">
        <v>6.2</v>
      </c>
      <c r="H60" s="36">
        <v>6.16</v>
      </c>
      <c r="I60" s="36">
        <v>6.2</v>
      </c>
      <c r="J60" s="37">
        <v>-0.64516129032258229</v>
      </c>
      <c r="K60" s="38">
        <v>484</v>
      </c>
      <c r="L60" s="38">
        <v>73686854</v>
      </c>
      <c r="M60" s="38">
        <v>456538978.97000003</v>
      </c>
      <c r="N60" s="39">
        <v>5</v>
      </c>
      <c r="O60" s="40" t="s">
        <v>35</v>
      </c>
    </row>
    <row r="61" spans="2:15" ht="18.95" customHeight="1">
      <c r="B61" s="32" t="s">
        <v>60</v>
      </c>
      <c r="C61" s="33" t="s">
        <v>41</v>
      </c>
      <c r="D61" s="34">
        <v>2.4500000000000002</v>
      </c>
      <c r="E61" s="34">
        <v>2.4500000000000002</v>
      </c>
      <c r="F61" s="35">
        <v>2.2999999999999998</v>
      </c>
      <c r="G61" s="36">
        <v>2.35</v>
      </c>
      <c r="H61" s="36">
        <v>2.2999999999999998</v>
      </c>
      <c r="I61" s="36">
        <v>2.4500000000000002</v>
      </c>
      <c r="J61" s="37">
        <v>-6.1224489795918551</v>
      </c>
      <c r="K61" s="38">
        <v>28</v>
      </c>
      <c r="L61" s="38">
        <v>1724439</v>
      </c>
      <c r="M61" s="38">
        <v>4047715.26</v>
      </c>
      <c r="N61" s="39">
        <v>5</v>
      </c>
      <c r="O61" s="40" t="s">
        <v>61</v>
      </c>
    </row>
    <row r="62" spans="2:15" ht="18.95" customHeight="1">
      <c r="B62" s="32" t="s">
        <v>388</v>
      </c>
      <c r="C62" s="33" t="s">
        <v>46</v>
      </c>
      <c r="D62" s="34">
        <v>2.4</v>
      </c>
      <c r="E62" s="34">
        <v>2.5</v>
      </c>
      <c r="F62" s="35">
        <v>2.4</v>
      </c>
      <c r="G62" s="36">
        <v>2.4300000000000002</v>
      </c>
      <c r="H62" s="36">
        <v>2.5</v>
      </c>
      <c r="I62" s="36">
        <v>2.4</v>
      </c>
      <c r="J62" s="37">
        <v>4.1666666666666741</v>
      </c>
      <c r="K62" s="38">
        <v>10</v>
      </c>
      <c r="L62" s="38">
        <v>75954</v>
      </c>
      <c r="M62" s="38">
        <v>184540.41999999998</v>
      </c>
      <c r="N62" s="39">
        <v>3</v>
      </c>
      <c r="O62" s="40" t="s">
        <v>44</v>
      </c>
    </row>
    <row r="63" spans="2:15" ht="18.95" customHeight="1">
      <c r="B63" s="32" t="s">
        <v>127</v>
      </c>
      <c r="C63" s="33" t="s">
        <v>126</v>
      </c>
      <c r="D63" s="34">
        <v>6.35</v>
      </c>
      <c r="E63" s="34">
        <v>6.35</v>
      </c>
      <c r="F63" s="35">
        <v>6.35</v>
      </c>
      <c r="G63" s="36">
        <v>6.35</v>
      </c>
      <c r="H63" s="36">
        <v>6.35</v>
      </c>
      <c r="I63" s="36">
        <v>6.05</v>
      </c>
      <c r="J63" s="37">
        <v>4.9586776859504189</v>
      </c>
      <c r="K63" s="38">
        <v>9</v>
      </c>
      <c r="L63" s="38">
        <v>22119</v>
      </c>
      <c r="M63" s="38">
        <v>140455.65000000002</v>
      </c>
      <c r="N63" s="39">
        <v>4</v>
      </c>
      <c r="O63" s="40" t="s">
        <v>129</v>
      </c>
    </row>
    <row r="64" spans="2:15" ht="18.95" customHeight="1">
      <c r="B64" s="32" t="s">
        <v>390</v>
      </c>
      <c r="C64" s="33" t="s">
        <v>185</v>
      </c>
      <c r="D64" s="34">
        <v>1.25</v>
      </c>
      <c r="E64" s="34">
        <v>1.29</v>
      </c>
      <c r="F64" s="35">
        <v>1.24</v>
      </c>
      <c r="G64" s="36">
        <v>1.25</v>
      </c>
      <c r="H64" s="36">
        <v>1.24</v>
      </c>
      <c r="I64" s="36">
        <v>1.22</v>
      </c>
      <c r="J64" s="37">
        <v>1.6393442622950838</v>
      </c>
      <c r="K64" s="38">
        <v>15</v>
      </c>
      <c r="L64" s="38">
        <v>789236</v>
      </c>
      <c r="M64" s="38">
        <v>987132.72</v>
      </c>
      <c r="N64" s="39">
        <v>4</v>
      </c>
      <c r="O64" s="40" t="s">
        <v>194</v>
      </c>
    </row>
    <row r="65" spans="2:15" ht="18.95" customHeight="1">
      <c r="B65" s="32" t="s">
        <v>84</v>
      </c>
      <c r="C65" s="33" t="s">
        <v>85</v>
      </c>
      <c r="D65" s="34">
        <v>2.2999999999999998</v>
      </c>
      <c r="E65" s="34">
        <v>2.2999999999999998</v>
      </c>
      <c r="F65" s="35">
        <v>2.29</v>
      </c>
      <c r="G65" s="36">
        <v>2.2999999999999998</v>
      </c>
      <c r="H65" s="36">
        <v>2.2999999999999998</v>
      </c>
      <c r="I65" s="36">
        <v>2.29</v>
      </c>
      <c r="J65" s="37">
        <v>0.4366812227074135</v>
      </c>
      <c r="K65" s="38">
        <v>15</v>
      </c>
      <c r="L65" s="38">
        <v>790047</v>
      </c>
      <c r="M65" s="38">
        <v>1817058.72</v>
      </c>
      <c r="N65" s="39">
        <v>4</v>
      </c>
      <c r="O65" s="40" t="s">
        <v>86</v>
      </c>
    </row>
    <row r="66" spans="2:15" ht="18.95" customHeight="1">
      <c r="B66" s="32" t="s">
        <v>81</v>
      </c>
      <c r="C66" s="33" t="s">
        <v>82</v>
      </c>
      <c r="D66" s="34">
        <v>2.8</v>
      </c>
      <c r="E66" s="34">
        <v>2.87</v>
      </c>
      <c r="F66" s="35">
        <v>2.7</v>
      </c>
      <c r="G66" s="36">
        <v>2.71</v>
      </c>
      <c r="H66" s="36">
        <v>2.7</v>
      </c>
      <c r="I66" s="36">
        <v>2.8</v>
      </c>
      <c r="J66" s="37">
        <v>-3.5714285714285587</v>
      </c>
      <c r="K66" s="38">
        <v>61</v>
      </c>
      <c r="L66" s="38">
        <v>9738860</v>
      </c>
      <c r="M66" s="38">
        <v>26713804.689999998</v>
      </c>
      <c r="N66" s="39">
        <v>5</v>
      </c>
      <c r="O66" s="40" t="s">
        <v>83</v>
      </c>
    </row>
    <row r="67" spans="2:15" ht="18.95" customHeight="1">
      <c r="B67" s="32" t="s">
        <v>405</v>
      </c>
      <c r="C67" s="33" t="s">
        <v>131</v>
      </c>
      <c r="D67" s="34">
        <v>0.86</v>
      </c>
      <c r="E67" s="34">
        <v>0.86</v>
      </c>
      <c r="F67" s="35">
        <v>0.86</v>
      </c>
      <c r="G67" s="36">
        <v>0.86</v>
      </c>
      <c r="H67" s="36">
        <v>0.86</v>
      </c>
      <c r="I67" s="36">
        <v>0.9</v>
      </c>
      <c r="J67" s="37">
        <v>-4.4444444444444509</v>
      </c>
      <c r="K67" s="38">
        <v>8</v>
      </c>
      <c r="L67" s="38">
        <v>1146603</v>
      </c>
      <c r="M67" s="38">
        <v>986078.58</v>
      </c>
      <c r="N67" s="39">
        <v>2</v>
      </c>
      <c r="O67" s="40" t="s">
        <v>132</v>
      </c>
    </row>
    <row r="68" spans="2:15" ht="18.95" customHeight="1">
      <c r="B68" s="32" t="s">
        <v>385</v>
      </c>
      <c r="C68" s="33" t="s">
        <v>77</v>
      </c>
      <c r="D68" s="34">
        <v>1.41</v>
      </c>
      <c r="E68" s="34">
        <v>1.41</v>
      </c>
      <c r="F68" s="35">
        <v>1.34</v>
      </c>
      <c r="G68" s="36">
        <v>1.39</v>
      </c>
      <c r="H68" s="36">
        <v>1.35</v>
      </c>
      <c r="I68" s="36">
        <v>1.41</v>
      </c>
      <c r="J68" s="37">
        <v>-4.2553191489361541</v>
      </c>
      <c r="K68" s="38">
        <v>14</v>
      </c>
      <c r="L68" s="38">
        <v>2567577</v>
      </c>
      <c r="M68" s="38">
        <v>3571734.6</v>
      </c>
      <c r="N68" s="39">
        <v>5</v>
      </c>
      <c r="O68" s="40" t="s">
        <v>78</v>
      </c>
    </row>
    <row r="69" spans="2:15" ht="18.95" customHeight="1">
      <c r="B69" s="32" t="s">
        <v>341</v>
      </c>
      <c r="C69" s="33" t="s">
        <v>342</v>
      </c>
      <c r="D69" s="34">
        <v>1.2</v>
      </c>
      <c r="E69" s="34">
        <v>1.22</v>
      </c>
      <c r="F69" s="35">
        <v>1.17</v>
      </c>
      <c r="G69" s="36">
        <v>1.2</v>
      </c>
      <c r="H69" s="36">
        <v>1.22</v>
      </c>
      <c r="I69" s="36">
        <v>1.2</v>
      </c>
      <c r="J69" s="37">
        <v>1.6666666666666607</v>
      </c>
      <c r="K69" s="38">
        <v>48</v>
      </c>
      <c r="L69" s="38">
        <v>14668837</v>
      </c>
      <c r="M69" s="38">
        <v>17592033.789999999</v>
      </c>
      <c r="N69" s="39">
        <v>5</v>
      </c>
      <c r="O69" s="40" t="s">
        <v>343</v>
      </c>
    </row>
    <row r="70" spans="2:15" ht="18.95" customHeight="1">
      <c r="B70" s="32" t="s">
        <v>396</v>
      </c>
      <c r="C70" s="33" t="s">
        <v>145</v>
      </c>
      <c r="D70" s="34">
        <v>1.89</v>
      </c>
      <c r="E70" s="34">
        <v>1.89</v>
      </c>
      <c r="F70" s="35">
        <v>1.86</v>
      </c>
      <c r="G70" s="36">
        <v>1.88</v>
      </c>
      <c r="H70" s="36">
        <v>1.89</v>
      </c>
      <c r="I70" s="36">
        <v>1.89</v>
      </c>
      <c r="J70" s="37">
        <v>0</v>
      </c>
      <c r="K70" s="38">
        <v>20</v>
      </c>
      <c r="L70" s="38">
        <v>5443821</v>
      </c>
      <c r="M70" s="38">
        <v>10225101.67</v>
      </c>
      <c r="N70" s="39">
        <v>5</v>
      </c>
      <c r="O70" s="40" t="s">
        <v>146</v>
      </c>
    </row>
    <row r="71" spans="2:15" ht="18.95" customHeight="1">
      <c r="B71" s="32" t="s">
        <v>103</v>
      </c>
      <c r="C71" s="33" t="s">
        <v>79</v>
      </c>
      <c r="D71" s="34">
        <v>1.6</v>
      </c>
      <c r="E71" s="34">
        <v>1.6</v>
      </c>
      <c r="F71" s="35">
        <v>1.5</v>
      </c>
      <c r="G71" s="36">
        <v>1.58</v>
      </c>
      <c r="H71" s="36">
        <v>1.5</v>
      </c>
      <c r="I71" s="36">
        <v>1.6</v>
      </c>
      <c r="J71" s="37">
        <v>-6.25</v>
      </c>
      <c r="K71" s="38">
        <v>20</v>
      </c>
      <c r="L71" s="38">
        <v>1872708</v>
      </c>
      <c r="M71" s="38">
        <v>2958033.38</v>
      </c>
      <c r="N71" s="39">
        <v>4</v>
      </c>
      <c r="O71" s="40" t="s">
        <v>80</v>
      </c>
    </row>
    <row r="72" spans="2:15" ht="18.95" customHeight="1">
      <c r="B72" s="32" t="s">
        <v>402</v>
      </c>
      <c r="C72" s="33" t="s">
        <v>88</v>
      </c>
      <c r="D72" s="34">
        <v>2.61</v>
      </c>
      <c r="E72" s="34">
        <v>2.61</v>
      </c>
      <c r="F72" s="35">
        <v>2.5099999999999998</v>
      </c>
      <c r="G72" s="36">
        <v>2.59</v>
      </c>
      <c r="H72" s="36">
        <v>2.5099999999999998</v>
      </c>
      <c r="I72" s="36">
        <v>2.61</v>
      </c>
      <c r="J72" s="37">
        <v>-3.8314176245210718</v>
      </c>
      <c r="K72" s="38">
        <v>12</v>
      </c>
      <c r="L72" s="38">
        <v>1596000</v>
      </c>
      <c r="M72" s="38">
        <v>4125279.85</v>
      </c>
      <c r="N72" s="39">
        <v>4</v>
      </c>
      <c r="O72" s="40" t="s">
        <v>89</v>
      </c>
    </row>
    <row r="73" spans="2:15" ht="12" customHeight="1">
      <c r="B73" s="127" t="s">
        <v>161</v>
      </c>
      <c r="C73" s="128"/>
      <c r="D73" s="127"/>
      <c r="E73" s="129"/>
      <c r="F73" s="129"/>
      <c r="G73" s="129"/>
      <c r="H73" s="129"/>
      <c r="I73" s="129"/>
      <c r="J73" s="128"/>
      <c r="K73" s="42">
        <f>SUM(K57:K72)</f>
        <v>1020</v>
      </c>
      <c r="L73" s="43">
        <f>SUM(L57:L72)</f>
        <v>331764457</v>
      </c>
      <c r="M73" s="43">
        <f>SUM(M57:M72)</f>
        <v>1023757449.2100002</v>
      </c>
      <c r="N73" s="43">
        <v>5</v>
      </c>
      <c r="O73" s="41" t="s">
        <v>14</v>
      </c>
    </row>
    <row r="74" spans="2:15" ht="51.75" customHeight="1">
      <c r="B74" s="102" t="s">
        <v>4</v>
      </c>
      <c r="C74" s="103"/>
      <c r="D74" s="103"/>
      <c r="E74" s="121" t="s">
        <v>419</v>
      </c>
      <c r="F74" s="121"/>
      <c r="G74" s="121"/>
      <c r="H74" s="121"/>
      <c r="I74" s="121"/>
      <c r="J74" s="121"/>
      <c r="K74" s="121"/>
      <c r="L74" s="121"/>
      <c r="M74" s="121"/>
      <c r="N74" s="121"/>
      <c r="O74" s="44"/>
    </row>
    <row r="75" spans="2:15" ht="30.75" customHeight="1">
      <c r="B75" s="124" t="s">
        <v>5</v>
      </c>
      <c r="C75" s="125"/>
      <c r="D75" s="125"/>
      <c r="E75" s="125"/>
      <c r="F75" s="121" t="s">
        <v>420</v>
      </c>
      <c r="G75" s="121"/>
      <c r="H75" s="121"/>
      <c r="I75" s="121"/>
      <c r="J75" s="121"/>
      <c r="K75" s="121"/>
      <c r="L75" s="121"/>
      <c r="M75" s="121"/>
      <c r="N75" s="121"/>
      <c r="O75" s="25"/>
    </row>
    <row r="76" spans="2:15" ht="69.75" customHeight="1">
      <c r="B76" s="26" t="s">
        <v>0</v>
      </c>
      <c r="C76" s="27" t="s">
        <v>6</v>
      </c>
      <c r="D76" s="27" t="s">
        <v>7</v>
      </c>
      <c r="E76" s="27" t="s">
        <v>8</v>
      </c>
      <c r="F76" s="27" t="s">
        <v>9</v>
      </c>
      <c r="G76" s="27" t="s">
        <v>22</v>
      </c>
      <c r="H76" s="27" t="s">
        <v>2</v>
      </c>
      <c r="I76" s="27" t="s">
        <v>23</v>
      </c>
      <c r="J76" s="28" t="s">
        <v>10</v>
      </c>
      <c r="K76" s="29" t="s">
        <v>97</v>
      </c>
      <c r="L76" s="27" t="s">
        <v>64</v>
      </c>
      <c r="M76" s="27" t="s">
        <v>65</v>
      </c>
      <c r="N76" s="27" t="s">
        <v>11</v>
      </c>
      <c r="O76" s="30" t="s">
        <v>1</v>
      </c>
    </row>
    <row r="77" spans="2:15" ht="18.95" customHeight="1">
      <c r="B77" s="45" t="s">
        <v>16</v>
      </c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 t="s">
        <v>63</v>
      </c>
      <c r="O77" s="123"/>
    </row>
    <row r="78" spans="2:15" ht="18.95" customHeight="1">
      <c r="B78" s="48" t="s">
        <v>90</v>
      </c>
      <c r="C78" s="48" t="s">
        <v>91</v>
      </c>
      <c r="D78" s="34">
        <v>9.1</v>
      </c>
      <c r="E78" s="34">
        <v>9.14</v>
      </c>
      <c r="F78" s="34">
        <v>9</v>
      </c>
      <c r="G78" s="36">
        <v>9.01</v>
      </c>
      <c r="H78" s="36">
        <v>9</v>
      </c>
      <c r="I78" s="36">
        <v>9.1</v>
      </c>
      <c r="J78" s="37">
        <v>-1.098901098901095</v>
      </c>
      <c r="K78" s="38">
        <v>35</v>
      </c>
      <c r="L78" s="38">
        <v>1521804</v>
      </c>
      <c r="M78" s="38">
        <v>13714151.649999999</v>
      </c>
      <c r="N78" s="39">
        <v>5</v>
      </c>
      <c r="O78" s="5" t="s">
        <v>92</v>
      </c>
    </row>
    <row r="79" spans="2:15" ht="18.95" customHeight="1">
      <c r="B79" s="48" t="s">
        <v>109</v>
      </c>
      <c r="C79" s="48" t="s">
        <v>110</v>
      </c>
      <c r="D79" s="34">
        <v>11.75</v>
      </c>
      <c r="E79" s="34">
        <v>12</v>
      </c>
      <c r="F79" s="34">
        <v>11.75</v>
      </c>
      <c r="G79" s="36">
        <v>11.98</v>
      </c>
      <c r="H79" s="36">
        <v>11.88</v>
      </c>
      <c r="I79" s="36">
        <v>11.75</v>
      </c>
      <c r="J79" s="37">
        <v>1.1063829787234081</v>
      </c>
      <c r="K79" s="38">
        <v>12</v>
      </c>
      <c r="L79" s="38">
        <v>27701</v>
      </c>
      <c r="M79" s="38">
        <v>331817.64</v>
      </c>
      <c r="N79" s="39">
        <v>5</v>
      </c>
      <c r="O79" s="5" t="s">
        <v>111</v>
      </c>
    </row>
    <row r="80" spans="2:15" ht="18.95" customHeight="1">
      <c r="B80" s="48" t="s">
        <v>377</v>
      </c>
      <c r="C80" s="48" t="s">
        <v>105</v>
      </c>
      <c r="D80" s="34">
        <v>9</v>
      </c>
      <c r="E80" s="34">
        <v>9</v>
      </c>
      <c r="F80" s="34">
        <v>9</v>
      </c>
      <c r="G80" s="36">
        <v>9</v>
      </c>
      <c r="H80" s="36">
        <v>9</v>
      </c>
      <c r="I80" s="36">
        <v>9.25</v>
      </c>
      <c r="J80" s="37">
        <v>-2.7027027027026973</v>
      </c>
      <c r="K80" s="38">
        <v>1</v>
      </c>
      <c r="L80" s="38">
        <v>241203</v>
      </c>
      <c r="M80" s="38">
        <v>2170827</v>
      </c>
      <c r="N80" s="39">
        <v>1</v>
      </c>
      <c r="O80" s="5" t="s">
        <v>108</v>
      </c>
    </row>
    <row r="81" spans="2:16" ht="18.95" customHeight="1">
      <c r="B81" s="48" t="s">
        <v>412</v>
      </c>
      <c r="C81" s="48" t="s">
        <v>353</v>
      </c>
      <c r="D81" s="34">
        <v>14.05</v>
      </c>
      <c r="E81" s="34">
        <v>14.05</v>
      </c>
      <c r="F81" s="34">
        <v>13.5</v>
      </c>
      <c r="G81" s="36">
        <v>13.55</v>
      </c>
      <c r="H81" s="36">
        <v>13.5</v>
      </c>
      <c r="I81" s="36">
        <v>14.05</v>
      </c>
      <c r="J81" s="37">
        <v>-3.9145907473309705</v>
      </c>
      <c r="K81" s="38">
        <v>8</v>
      </c>
      <c r="L81" s="38">
        <v>62468</v>
      </c>
      <c r="M81" s="38">
        <v>846262.15</v>
      </c>
      <c r="N81" s="39">
        <v>3</v>
      </c>
      <c r="O81" s="5" t="s">
        <v>354</v>
      </c>
    </row>
    <row r="82" spans="2:16" ht="18.95" customHeight="1">
      <c r="B82" s="48" t="s">
        <v>125</v>
      </c>
      <c r="C82" s="48" t="s">
        <v>124</v>
      </c>
      <c r="D82" s="34">
        <v>50</v>
      </c>
      <c r="E82" s="34">
        <v>50</v>
      </c>
      <c r="F82" s="34">
        <v>47.6</v>
      </c>
      <c r="G82" s="36">
        <v>47.79</v>
      </c>
      <c r="H82" s="36">
        <v>47.6</v>
      </c>
      <c r="I82" s="36">
        <v>50</v>
      </c>
      <c r="J82" s="37">
        <v>-4.7999999999999936</v>
      </c>
      <c r="K82" s="38">
        <v>15</v>
      </c>
      <c r="L82" s="38">
        <v>11722</v>
      </c>
      <c r="M82" s="38">
        <v>560147.79999999993</v>
      </c>
      <c r="N82" s="39">
        <v>4</v>
      </c>
      <c r="O82" s="5" t="s">
        <v>130</v>
      </c>
    </row>
    <row r="83" spans="2:16" ht="18.95" customHeight="1">
      <c r="B83" s="48" t="s">
        <v>407</v>
      </c>
      <c r="C83" s="48" t="s">
        <v>172</v>
      </c>
      <c r="D83" s="34">
        <v>30.55</v>
      </c>
      <c r="E83" s="34">
        <v>30.55</v>
      </c>
      <c r="F83" s="34">
        <v>29.03</v>
      </c>
      <c r="G83" s="36">
        <v>29.03</v>
      </c>
      <c r="H83" s="36">
        <v>29.03</v>
      </c>
      <c r="I83" s="36">
        <v>30.55</v>
      </c>
      <c r="J83" s="37">
        <v>-4.9754500818330545</v>
      </c>
      <c r="K83" s="38">
        <v>8</v>
      </c>
      <c r="L83" s="38">
        <v>56728</v>
      </c>
      <c r="M83" s="38">
        <v>1647306.32</v>
      </c>
      <c r="N83" s="39">
        <v>3</v>
      </c>
      <c r="O83" s="5" t="s">
        <v>173</v>
      </c>
    </row>
    <row r="84" spans="2:16" ht="18.95" customHeight="1">
      <c r="B84" s="48" t="s">
        <v>101</v>
      </c>
      <c r="C84" s="48" t="s">
        <v>102</v>
      </c>
      <c r="D84" s="34">
        <v>18.25</v>
      </c>
      <c r="E84" s="34">
        <v>18.600000000000001</v>
      </c>
      <c r="F84" s="34">
        <v>18.25</v>
      </c>
      <c r="G84" s="36">
        <v>18.47</v>
      </c>
      <c r="H84" s="36">
        <v>18.600000000000001</v>
      </c>
      <c r="I84" s="36">
        <v>18.25</v>
      </c>
      <c r="J84" s="37">
        <v>1.9178082191780854</v>
      </c>
      <c r="K84" s="38">
        <v>65</v>
      </c>
      <c r="L84" s="38">
        <v>1369532</v>
      </c>
      <c r="M84" s="38">
        <v>25291832.649999999</v>
      </c>
      <c r="N84" s="39">
        <v>5</v>
      </c>
      <c r="O84" s="5" t="s">
        <v>104</v>
      </c>
    </row>
    <row r="85" spans="2:16" ht="18.95" customHeight="1">
      <c r="B85" s="122" t="s">
        <v>17</v>
      </c>
      <c r="C85" s="122"/>
      <c r="D85" s="122"/>
      <c r="E85" s="122"/>
      <c r="F85" s="122"/>
      <c r="G85" s="122"/>
      <c r="H85" s="122"/>
      <c r="I85" s="122"/>
      <c r="J85" s="122"/>
      <c r="K85" s="42">
        <f>SUM(K78:K84)</f>
        <v>144</v>
      </c>
      <c r="L85" s="43">
        <f>SUM(L78:L84)</f>
        <v>3291158</v>
      </c>
      <c r="M85" s="43">
        <f>SUM(M78:M84)</f>
        <v>44562345.209999993</v>
      </c>
      <c r="N85" s="43">
        <v>5</v>
      </c>
      <c r="O85" s="41" t="s">
        <v>14</v>
      </c>
    </row>
    <row r="86" spans="2:16" ht="18.95" customHeight="1">
      <c r="B86" s="31" t="s">
        <v>18</v>
      </c>
      <c r="C86" s="123" t="s">
        <v>29</v>
      </c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</row>
    <row r="87" spans="2:16" ht="18.95" customHeight="1">
      <c r="B87" s="48" t="s">
        <v>398</v>
      </c>
      <c r="C87" s="48" t="s">
        <v>218</v>
      </c>
      <c r="D87" s="34">
        <v>0.37</v>
      </c>
      <c r="E87" s="34">
        <v>0.38</v>
      </c>
      <c r="F87" s="34">
        <v>0.36</v>
      </c>
      <c r="G87" s="36">
        <v>0.36</v>
      </c>
      <c r="H87" s="36">
        <v>0.36</v>
      </c>
      <c r="I87" s="36">
        <v>0.37</v>
      </c>
      <c r="J87" s="37">
        <v>-2.7027027027027084</v>
      </c>
      <c r="K87" s="38">
        <v>31</v>
      </c>
      <c r="L87" s="38">
        <v>23744690</v>
      </c>
      <c r="M87" s="38">
        <v>8595195.3000000007</v>
      </c>
      <c r="N87" s="39">
        <v>5</v>
      </c>
      <c r="O87" s="5" t="s">
        <v>219</v>
      </c>
      <c r="P87" s="107"/>
    </row>
    <row r="88" spans="2:16" ht="18.95" customHeight="1">
      <c r="B88" s="48" t="s">
        <v>221</v>
      </c>
      <c r="C88" s="48" t="s">
        <v>222</v>
      </c>
      <c r="D88" s="34">
        <v>2.11</v>
      </c>
      <c r="E88" s="34">
        <v>2.11</v>
      </c>
      <c r="F88" s="34">
        <v>2.11</v>
      </c>
      <c r="G88" s="36">
        <v>2.11</v>
      </c>
      <c r="H88" s="36">
        <v>2.11</v>
      </c>
      <c r="I88" s="36">
        <v>2.11</v>
      </c>
      <c r="J88" s="37">
        <v>0</v>
      </c>
      <c r="K88" s="38">
        <v>4</v>
      </c>
      <c r="L88" s="38">
        <v>93841</v>
      </c>
      <c r="M88" s="38">
        <v>198004.51</v>
      </c>
      <c r="N88" s="39">
        <v>1</v>
      </c>
      <c r="O88" s="5" t="s">
        <v>224</v>
      </c>
      <c r="P88" s="107"/>
    </row>
    <row r="89" spans="2:16" ht="18.95" customHeight="1">
      <c r="B89" s="48" t="s">
        <v>391</v>
      </c>
      <c r="C89" s="48" t="s">
        <v>362</v>
      </c>
      <c r="D89" s="34">
        <v>4.3</v>
      </c>
      <c r="E89" s="34">
        <v>4.45</v>
      </c>
      <c r="F89" s="34">
        <v>4.3</v>
      </c>
      <c r="G89" s="36">
        <v>4.42</v>
      </c>
      <c r="H89" s="36">
        <v>4.45</v>
      </c>
      <c r="I89" s="36">
        <v>4.3</v>
      </c>
      <c r="J89" s="37">
        <v>3.488372093023262</v>
      </c>
      <c r="K89" s="38">
        <v>9</v>
      </c>
      <c r="L89" s="38">
        <v>75242</v>
      </c>
      <c r="M89" s="38">
        <v>332471.3</v>
      </c>
      <c r="N89" s="39">
        <v>5</v>
      </c>
      <c r="O89" s="5" t="s">
        <v>363</v>
      </c>
      <c r="P89" s="107"/>
    </row>
    <row r="90" spans="2:16" ht="18.95" customHeight="1">
      <c r="B90" s="48" t="s">
        <v>364</v>
      </c>
      <c r="C90" s="48" t="s">
        <v>188</v>
      </c>
      <c r="D90" s="34">
        <v>10</v>
      </c>
      <c r="E90" s="34">
        <v>10</v>
      </c>
      <c r="F90" s="34">
        <v>10</v>
      </c>
      <c r="G90" s="36">
        <v>10</v>
      </c>
      <c r="H90" s="36">
        <v>10</v>
      </c>
      <c r="I90" s="36">
        <v>10</v>
      </c>
      <c r="J90" s="37">
        <v>0</v>
      </c>
      <c r="K90" s="38">
        <v>1</v>
      </c>
      <c r="L90" s="38">
        <v>100000</v>
      </c>
      <c r="M90" s="38">
        <v>1000000</v>
      </c>
      <c r="N90" s="39">
        <v>1</v>
      </c>
      <c r="O90" s="5" t="s">
        <v>193</v>
      </c>
      <c r="P90" s="107"/>
    </row>
    <row r="91" spans="2:16" ht="18.95" customHeight="1">
      <c r="B91" s="48" t="s">
        <v>365</v>
      </c>
      <c r="C91" s="48" t="s">
        <v>366</v>
      </c>
      <c r="D91" s="34">
        <v>10.5</v>
      </c>
      <c r="E91" s="34">
        <v>11</v>
      </c>
      <c r="F91" s="34">
        <v>9.99</v>
      </c>
      <c r="G91" s="36">
        <v>10.46</v>
      </c>
      <c r="H91" s="36">
        <v>10.5</v>
      </c>
      <c r="I91" s="36">
        <v>10.5</v>
      </c>
      <c r="J91" s="37">
        <v>0</v>
      </c>
      <c r="K91" s="38">
        <v>100</v>
      </c>
      <c r="L91" s="38">
        <v>1434210</v>
      </c>
      <c r="M91" s="38">
        <v>14999762.210000001</v>
      </c>
      <c r="N91" s="39">
        <v>5</v>
      </c>
      <c r="O91" s="5" t="s">
        <v>367</v>
      </c>
      <c r="P91" s="107"/>
    </row>
    <row r="92" spans="2:16" ht="18.95" customHeight="1">
      <c r="B92" s="48" t="s">
        <v>360</v>
      </c>
      <c r="C92" s="48" t="s">
        <v>141</v>
      </c>
      <c r="D92" s="34">
        <v>4.8899999999999997</v>
      </c>
      <c r="E92" s="34">
        <v>4.8899999999999997</v>
      </c>
      <c r="F92" s="34">
        <v>4.82</v>
      </c>
      <c r="G92" s="36">
        <v>4.8499999999999996</v>
      </c>
      <c r="H92" s="36">
        <v>4.83</v>
      </c>
      <c r="I92" s="36">
        <v>4.8899999999999997</v>
      </c>
      <c r="J92" s="37">
        <v>-1.2269938650306678</v>
      </c>
      <c r="K92" s="38">
        <v>85</v>
      </c>
      <c r="L92" s="38">
        <v>7185647</v>
      </c>
      <c r="M92" s="38">
        <v>34858750.789999999</v>
      </c>
      <c r="N92" s="39">
        <v>5</v>
      </c>
      <c r="O92" s="5" t="s">
        <v>142</v>
      </c>
      <c r="P92" s="107"/>
    </row>
    <row r="93" spans="2:16" ht="18.95" customHeight="1">
      <c r="B93" s="126" t="s">
        <v>19</v>
      </c>
      <c r="C93" s="126"/>
      <c r="D93" s="126"/>
      <c r="E93" s="126"/>
      <c r="F93" s="126"/>
      <c r="G93" s="126"/>
      <c r="H93" s="126"/>
      <c r="I93" s="126"/>
      <c r="J93" s="126"/>
      <c r="K93" s="42">
        <f>SUM(K87:K92)</f>
        <v>230</v>
      </c>
      <c r="L93" s="43">
        <f>SUM(L87:L92)</f>
        <v>32633630</v>
      </c>
      <c r="M93" s="43">
        <f>SUM(M87:M92)</f>
        <v>59984184.109999999</v>
      </c>
      <c r="N93" s="43">
        <v>5</v>
      </c>
      <c r="O93" s="47" t="s">
        <v>14</v>
      </c>
    </row>
    <row r="94" spans="2:16" ht="18.95" customHeight="1">
      <c r="B94" s="126" t="s">
        <v>20</v>
      </c>
      <c r="C94" s="126"/>
      <c r="D94" s="126"/>
      <c r="E94" s="126"/>
      <c r="F94" s="126"/>
      <c r="G94" s="126"/>
      <c r="H94" s="126"/>
      <c r="I94" s="126"/>
      <c r="J94" s="126"/>
      <c r="K94" s="43">
        <f>K93+K85+K73+K55+K37+K30+K26+K40</f>
        <v>5736</v>
      </c>
      <c r="L94" s="43">
        <f>L93+L85+L73+L55+L37+L30+L26+L40</f>
        <v>3920488242</v>
      </c>
      <c r="M94" s="43">
        <f>M93+M85+M73+M55+M37+M30+M26+M40</f>
        <v>6076606366.8300018</v>
      </c>
      <c r="N94" s="50">
        <v>5</v>
      </c>
      <c r="O94" s="51" t="s">
        <v>21</v>
      </c>
    </row>
    <row r="95" spans="2:16">
      <c r="I95" s="8"/>
      <c r="J95" s="105"/>
      <c r="K95" s="4"/>
      <c r="L95" s="4"/>
      <c r="M95" s="4"/>
      <c r="N95" s="4"/>
    </row>
    <row r="100" spans="12:13">
      <c r="L100" s="7"/>
      <c r="M100" s="7"/>
    </row>
    <row r="103" spans="12:13">
      <c r="L103" s="7"/>
      <c r="M103" s="7"/>
    </row>
    <row r="106" spans="12:13">
      <c r="L106" s="7"/>
      <c r="M106" s="7"/>
    </row>
  </sheetData>
  <mergeCells count="35">
    <mergeCell ref="D27:O27"/>
    <mergeCell ref="D31:O31"/>
    <mergeCell ref="D38:O38"/>
    <mergeCell ref="E1:N1"/>
    <mergeCell ref="B2:E2"/>
    <mergeCell ref="F2:N2"/>
    <mergeCell ref="D26:J26"/>
    <mergeCell ref="D30:J30"/>
    <mergeCell ref="C4:O4"/>
    <mergeCell ref="B30:C30"/>
    <mergeCell ref="B26:C26"/>
    <mergeCell ref="B94:C94"/>
    <mergeCell ref="D94:J94"/>
    <mergeCell ref="D93:J93"/>
    <mergeCell ref="B73:C73"/>
    <mergeCell ref="B93:C93"/>
    <mergeCell ref="C86:O86"/>
    <mergeCell ref="B85:C85"/>
    <mergeCell ref="D85:J85"/>
    <mergeCell ref="D73:J73"/>
    <mergeCell ref="C77:O77"/>
    <mergeCell ref="E74:N74"/>
    <mergeCell ref="B75:E75"/>
    <mergeCell ref="F75:N75"/>
    <mergeCell ref="F43:N43"/>
    <mergeCell ref="D55:J55"/>
    <mergeCell ref="D37:J37"/>
    <mergeCell ref="C56:O56"/>
    <mergeCell ref="B37:C37"/>
    <mergeCell ref="C45:O45"/>
    <mergeCell ref="B55:C55"/>
    <mergeCell ref="E42:N42"/>
    <mergeCell ref="B43:E43"/>
    <mergeCell ref="B40:C40"/>
    <mergeCell ref="D40:J40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"/>
  <sheetViews>
    <sheetView rightToLeft="1" zoomScaleNormal="100" workbookViewId="0">
      <selection activeCell="B29" sqref="B29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0" t="s">
        <v>5</v>
      </c>
      <c r="B2" s="131"/>
      <c r="C2" s="131"/>
      <c r="D2" s="131"/>
      <c r="E2" s="15"/>
      <c r="F2" s="15"/>
      <c r="G2" s="15"/>
      <c r="H2" s="15"/>
      <c r="I2" s="15"/>
      <c r="J2" s="15"/>
    </row>
    <row r="3" spans="1:10" ht="48.75" customHeight="1">
      <c r="B3" s="133" t="s">
        <v>421</v>
      </c>
      <c r="C3" s="133"/>
      <c r="D3" s="133"/>
      <c r="E3" s="133"/>
      <c r="F3" s="133"/>
      <c r="G3" s="133"/>
      <c r="H3" s="133"/>
      <c r="I3" s="133"/>
      <c r="J3" s="15"/>
    </row>
    <row r="4" spans="1:10" ht="21" customHeight="1">
      <c r="B4" s="133" t="s">
        <v>422</v>
      </c>
      <c r="C4" s="133"/>
      <c r="D4" s="133"/>
      <c r="E4" s="133"/>
      <c r="F4" s="133"/>
      <c r="G4" s="133"/>
      <c r="H4" s="133"/>
      <c r="I4" s="133"/>
      <c r="J4" s="23"/>
    </row>
    <row r="5" spans="1:10" ht="60">
      <c r="B5" s="52" t="s">
        <v>133</v>
      </c>
      <c r="C5" s="53" t="s">
        <v>119</v>
      </c>
      <c r="D5" s="53" t="s">
        <v>134</v>
      </c>
      <c r="E5" s="53" t="s">
        <v>135</v>
      </c>
      <c r="F5" s="53" t="s">
        <v>136</v>
      </c>
      <c r="G5" s="54" t="s">
        <v>120</v>
      </c>
      <c r="H5" s="53" t="s">
        <v>137</v>
      </c>
      <c r="I5" s="53" t="s">
        <v>121</v>
      </c>
      <c r="J5" s="53" t="s">
        <v>11</v>
      </c>
    </row>
    <row r="6" spans="1:10" ht="18.75" customHeight="1">
      <c r="B6" s="132" t="s">
        <v>12</v>
      </c>
      <c r="C6" s="132"/>
      <c r="D6" s="132"/>
      <c r="E6" s="132"/>
      <c r="F6" s="132"/>
      <c r="G6" s="132"/>
      <c r="H6" s="132"/>
      <c r="I6" s="132"/>
      <c r="J6" s="132"/>
    </row>
    <row r="7" spans="1:10" ht="24" customHeight="1">
      <c r="B7" s="92" t="s">
        <v>138</v>
      </c>
      <c r="C7" s="75" t="s">
        <v>139</v>
      </c>
      <c r="D7" s="75">
        <v>0.19</v>
      </c>
      <c r="E7" s="75">
        <v>0.18</v>
      </c>
      <c r="F7" s="75">
        <v>0.18</v>
      </c>
      <c r="G7" s="93">
        <v>28</v>
      </c>
      <c r="H7" s="93">
        <v>116140404</v>
      </c>
      <c r="I7" s="93">
        <v>21503388.600000001</v>
      </c>
      <c r="J7" s="94">
        <v>5</v>
      </c>
    </row>
    <row r="8" spans="1:10" ht="18.75" customHeight="1">
      <c r="B8" s="136" t="s">
        <v>197</v>
      </c>
      <c r="C8" s="136"/>
      <c r="D8" s="137"/>
      <c r="E8" s="137"/>
      <c r="F8" s="137"/>
      <c r="G8" s="93">
        <f>SUM(G7:G7)</f>
        <v>28</v>
      </c>
      <c r="H8" s="93">
        <f>SUM(H7:H7)</f>
        <v>116140404</v>
      </c>
      <c r="I8" s="93">
        <f>SUM(I7:I7)</f>
        <v>21503388.600000001</v>
      </c>
      <c r="J8" s="93">
        <f>J7</f>
        <v>5</v>
      </c>
    </row>
    <row r="9" spans="1:10" ht="18.75" customHeight="1">
      <c r="B9" s="132" t="s">
        <v>76</v>
      </c>
      <c r="C9" s="132"/>
      <c r="D9" s="132"/>
      <c r="E9" s="132"/>
      <c r="F9" s="132"/>
      <c r="G9" s="132"/>
      <c r="H9" s="132"/>
      <c r="I9" s="132"/>
      <c r="J9" s="132"/>
    </row>
    <row r="10" spans="1:10" ht="24" customHeight="1">
      <c r="B10" s="92" t="s">
        <v>409</v>
      </c>
      <c r="C10" s="75" t="s">
        <v>410</v>
      </c>
      <c r="D10" s="75">
        <v>2.87</v>
      </c>
      <c r="E10" s="75">
        <v>2.74</v>
      </c>
      <c r="F10" s="75">
        <v>2.75</v>
      </c>
      <c r="G10" s="93">
        <v>9</v>
      </c>
      <c r="H10" s="93">
        <v>4098366</v>
      </c>
      <c r="I10" s="93">
        <v>11276952.84</v>
      </c>
      <c r="J10" s="94">
        <v>2</v>
      </c>
    </row>
    <row r="11" spans="1:10" ht="18.75" customHeight="1">
      <c r="B11" s="136" t="s">
        <v>15</v>
      </c>
      <c r="C11" s="136"/>
      <c r="D11" s="137"/>
      <c r="E11" s="137"/>
      <c r="F11" s="137"/>
      <c r="G11" s="93">
        <f>G10</f>
        <v>9</v>
      </c>
      <c r="H11" s="93">
        <f t="shared" ref="H11:I11" si="0">H10</f>
        <v>4098366</v>
      </c>
      <c r="I11" s="93">
        <f t="shared" si="0"/>
        <v>11276952.84</v>
      </c>
      <c r="J11" s="93">
        <f>J10</f>
        <v>2</v>
      </c>
    </row>
    <row r="12" spans="1:10" ht="18.75" customHeight="1">
      <c r="B12" s="132" t="s">
        <v>436</v>
      </c>
      <c r="C12" s="132"/>
      <c r="D12" s="132"/>
      <c r="E12" s="132"/>
      <c r="F12" s="132"/>
      <c r="G12" s="132"/>
      <c r="H12" s="132"/>
      <c r="I12" s="132"/>
      <c r="J12" s="132"/>
    </row>
    <row r="13" spans="1:10" ht="24" customHeight="1">
      <c r="B13" s="92" t="s">
        <v>437</v>
      </c>
      <c r="C13" s="75" t="s">
        <v>438</v>
      </c>
      <c r="D13" s="75">
        <v>10</v>
      </c>
      <c r="E13" s="75">
        <v>10</v>
      </c>
      <c r="F13" s="75">
        <v>10</v>
      </c>
      <c r="G13" s="93">
        <v>1</v>
      </c>
      <c r="H13" s="93">
        <v>100000</v>
      </c>
      <c r="I13" s="93">
        <v>1000000</v>
      </c>
      <c r="J13" s="94">
        <v>1</v>
      </c>
    </row>
    <row r="14" spans="1:10" ht="18.75" customHeight="1">
      <c r="B14" s="136" t="s">
        <v>439</v>
      </c>
      <c r="C14" s="136"/>
      <c r="D14" s="137"/>
      <c r="E14" s="137"/>
      <c r="F14" s="137"/>
      <c r="G14" s="93">
        <f>G13</f>
        <v>1</v>
      </c>
      <c r="H14" s="93">
        <f t="shared" ref="H14:I14" si="1">H13</f>
        <v>100000</v>
      </c>
      <c r="I14" s="93">
        <f t="shared" si="1"/>
        <v>1000000</v>
      </c>
      <c r="J14" s="93">
        <f>J13</f>
        <v>1</v>
      </c>
    </row>
    <row r="15" spans="1:10" ht="18.75" customHeight="1">
      <c r="B15" s="134" t="s">
        <v>140</v>
      </c>
      <c r="C15" s="134"/>
      <c r="D15" s="135"/>
      <c r="E15" s="135"/>
      <c r="F15" s="135"/>
      <c r="G15" s="71">
        <f>G8+G11+G14</f>
        <v>38</v>
      </c>
      <c r="H15" s="71">
        <f t="shared" ref="H15:I15" si="2">H8+H11+H14</f>
        <v>120338770</v>
      </c>
      <c r="I15" s="71">
        <f t="shared" si="2"/>
        <v>33780341.439999998</v>
      </c>
      <c r="J15" s="71">
        <v>5</v>
      </c>
    </row>
  </sheetData>
  <mergeCells count="14">
    <mergeCell ref="A2:D2"/>
    <mergeCell ref="B6:J6"/>
    <mergeCell ref="B3:I3"/>
    <mergeCell ref="B4:I4"/>
    <mergeCell ref="B15:C15"/>
    <mergeCell ref="D15:F15"/>
    <mergeCell ref="B8:C8"/>
    <mergeCell ref="D8:F8"/>
    <mergeCell ref="B11:C11"/>
    <mergeCell ref="D11:F11"/>
    <mergeCell ref="B9:J9"/>
    <mergeCell ref="B12:J12"/>
    <mergeCell ref="B14:C14"/>
    <mergeCell ref="D14:F14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1"/>
  <sheetViews>
    <sheetView rightToLeft="1" topLeftCell="A10" zoomScale="130" zoomScaleNormal="130" workbookViewId="0">
      <selection activeCell="B16" sqref="B16:G26"/>
    </sheetView>
  </sheetViews>
  <sheetFormatPr defaultRowHeight="12.75"/>
  <cols>
    <col min="1" max="1" width="2" customWidth="1"/>
    <col min="2" max="2" width="29.28515625" customWidth="1"/>
    <col min="3" max="3" width="10.28515625" style="101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38" t="s">
        <v>423</v>
      </c>
      <c r="C1" s="138"/>
      <c r="D1" s="138"/>
      <c r="E1" s="138"/>
      <c r="F1" s="138"/>
      <c r="G1" s="138"/>
    </row>
    <row r="2" spans="2:7" ht="17.25" customHeight="1">
      <c r="B2" s="139" t="s">
        <v>424</v>
      </c>
      <c r="C2" s="139"/>
      <c r="D2" s="139"/>
      <c r="E2" s="139"/>
      <c r="F2" s="139"/>
      <c r="G2" s="139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413</v>
      </c>
      <c r="F3" s="112" t="s">
        <v>121</v>
      </c>
      <c r="G3" s="113" t="s">
        <v>414</v>
      </c>
    </row>
    <row r="4" spans="2:7" ht="14.25" customHeight="1">
      <c r="B4" s="140" t="s">
        <v>12</v>
      </c>
      <c r="C4" s="141"/>
      <c r="D4" s="141"/>
      <c r="E4" s="141"/>
      <c r="F4" s="142"/>
      <c r="G4" s="114" t="s">
        <v>3</v>
      </c>
    </row>
    <row r="5" spans="2:7" ht="14.25" customHeight="1">
      <c r="B5" s="115" t="s">
        <v>441</v>
      </c>
      <c r="C5" s="116" t="s">
        <v>51</v>
      </c>
      <c r="D5" s="117">
        <v>12</v>
      </c>
      <c r="E5" s="117">
        <v>7915175</v>
      </c>
      <c r="F5" s="117">
        <v>30978494.75</v>
      </c>
      <c r="G5" s="118" t="s">
        <v>442</v>
      </c>
    </row>
    <row r="6" spans="2:7" ht="14.25" customHeight="1">
      <c r="B6" s="115" t="s">
        <v>443</v>
      </c>
      <c r="C6" s="116" t="s">
        <v>268</v>
      </c>
      <c r="D6" s="117">
        <v>10</v>
      </c>
      <c r="E6" s="117">
        <v>3000000</v>
      </c>
      <c r="F6" s="117">
        <v>3030000</v>
      </c>
      <c r="G6" s="118" t="s">
        <v>269</v>
      </c>
    </row>
    <row r="7" spans="2:7" ht="14.25" customHeight="1">
      <c r="B7" s="115" t="s">
        <v>38</v>
      </c>
      <c r="C7" s="116" t="s">
        <v>37</v>
      </c>
      <c r="D7" s="117">
        <v>2</v>
      </c>
      <c r="E7" s="117">
        <v>65000</v>
      </c>
      <c r="F7" s="117">
        <v>113650</v>
      </c>
      <c r="G7" s="118" t="s">
        <v>444</v>
      </c>
    </row>
    <row r="8" spans="2:7" ht="14.25" customHeight="1">
      <c r="B8" s="143" t="s">
        <v>13</v>
      </c>
      <c r="C8" s="144"/>
      <c r="D8" s="119">
        <f>SUM(D5:D7)</f>
        <v>24</v>
      </c>
      <c r="E8" s="119">
        <f>SUM(E5:E7)</f>
        <v>10980175</v>
      </c>
      <c r="F8" s="119">
        <f>SUM(F5:F7)</f>
        <v>34122144.75</v>
      </c>
      <c r="G8" s="120" t="s">
        <v>415</v>
      </c>
    </row>
    <row r="9" spans="2:7" ht="14.25" customHeight="1">
      <c r="B9" s="140" t="s">
        <v>445</v>
      </c>
      <c r="C9" s="141"/>
      <c r="D9" s="141"/>
      <c r="E9" s="141"/>
      <c r="F9" s="142"/>
      <c r="G9" s="114" t="s">
        <v>30</v>
      </c>
    </row>
    <row r="10" spans="2:7" ht="14.25" customHeight="1">
      <c r="B10" s="115" t="s">
        <v>446</v>
      </c>
      <c r="C10" s="116" t="s">
        <v>34</v>
      </c>
      <c r="D10" s="117">
        <v>1</v>
      </c>
      <c r="E10" s="117">
        <v>100</v>
      </c>
      <c r="F10" s="117">
        <v>618</v>
      </c>
      <c r="G10" s="118" t="s">
        <v>35</v>
      </c>
    </row>
    <row r="11" spans="2:7" ht="14.25" customHeight="1">
      <c r="B11" s="143" t="s">
        <v>447</v>
      </c>
      <c r="C11" s="144"/>
      <c r="D11" s="119">
        <f>SUM(D10)</f>
        <v>1</v>
      </c>
      <c r="E11" s="119">
        <f>SUM(E10)</f>
        <v>100</v>
      </c>
      <c r="F11" s="119">
        <f>SUM(F10)</f>
        <v>618</v>
      </c>
      <c r="G11" s="120" t="s">
        <v>448</v>
      </c>
    </row>
    <row r="12" spans="2:7" ht="14.25" customHeight="1">
      <c r="B12" s="143" t="s">
        <v>416</v>
      </c>
      <c r="C12" s="144"/>
      <c r="D12" s="119">
        <f>D8+D11</f>
        <v>25</v>
      </c>
      <c r="E12" s="119">
        <f>E8+E11</f>
        <v>10980275</v>
      </c>
      <c r="F12" s="119">
        <f>F8+F11</f>
        <v>34122762.75</v>
      </c>
      <c r="G12" s="120" t="s">
        <v>417</v>
      </c>
    </row>
    <row r="13" spans="2:7" ht="14.25" customHeight="1">
      <c r="C13"/>
    </row>
    <row r="14" spans="2:7" ht="21">
      <c r="B14" s="138" t="s">
        <v>425</v>
      </c>
      <c r="C14" s="138"/>
      <c r="D14" s="138"/>
      <c r="E14" s="138"/>
      <c r="F14" s="138"/>
      <c r="G14" s="138"/>
    </row>
    <row r="15" spans="2:7" ht="21">
      <c r="B15" s="139" t="s">
        <v>426</v>
      </c>
      <c r="C15" s="139"/>
      <c r="D15" s="139"/>
      <c r="E15" s="139"/>
      <c r="F15" s="139"/>
      <c r="G15" s="139"/>
    </row>
    <row r="16" spans="2:7" ht="27" customHeight="1">
      <c r="B16" s="111" t="s">
        <v>0</v>
      </c>
      <c r="C16" s="112" t="s">
        <v>119</v>
      </c>
      <c r="D16" s="112" t="s">
        <v>120</v>
      </c>
      <c r="E16" s="112" t="s">
        <v>413</v>
      </c>
      <c r="F16" s="112" t="s">
        <v>121</v>
      </c>
      <c r="G16" s="113" t="s">
        <v>414</v>
      </c>
    </row>
    <row r="17" spans="2:7" ht="15" customHeight="1">
      <c r="B17" s="140" t="s">
        <v>12</v>
      </c>
      <c r="C17" s="141"/>
      <c r="D17" s="141"/>
      <c r="E17" s="141"/>
      <c r="F17" s="142"/>
      <c r="G17" s="114" t="s">
        <v>3</v>
      </c>
    </row>
    <row r="18" spans="2:7" ht="15" customHeight="1">
      <c r="B18" s="115" t="s">
        <v>392</v>
      </c>
      <c r="C18" s="116" t="s">
        <v>36</v>
      </c>
      <c r="D18" s="117">
        <v>7</v>
      </c>
      <c r="E18" s="117">
        <v>1500000</v>
      </c>
      <c r="F18" s="117">
        <v>5055000</v>
      </c>
      <c r="G18" s="118" t="s">
        <v>449</v>
      </c>
    </row>
    <row r="19" spans="2:7" ht="15" customHeight="1">
      <c r="B19" s="115" t="s">
        <v>441</v>
      </c>
      <c r="C19" s="116" t="s">
        <v>51</v>
      </c>
      <c r="D19" s="117">
        <v>34</v>
      </c>
      <c r="E19" s="117">
        <v>4250000</v>
      </c>
      <c r="F19" s="117">
        <v>17017500</v>
      </c>
      <c r="G19" s="118" t="s">
        <v>442</v>
      </c>
    </row>
    <row r="20" spans="2:7" ht="15" customHeight="1">
      <c r="B20" s="115" t="s">
        <v>450</v>
      </c>
      <c r="C20" s="116" t="s">
        <v>106</v>
      </c>
      <c r="D20" s="117">
        <v>3</v>
      </c>
      <c r="E20" s="117">
        <v>1162487</v>
      </c>
      <c r="F20" s="117">
        <v>685867.33</v>
      </c>
      <c r="G20" s="118" t="s">
        <v>107</v>
      </c>
    </row>
    <row r="21" spans="2:7" ht="15" customHeight="1">
      <c r="B21" s="115" t="s">
        <v>38</v>
      </c>
      <c r="C21" s="116" t="s">
        <v>37</v>
      </c>
      <c r="D21" s="117">
        <v>3</v>
      </c>
      <c r="E21" s="117">
        <v>1600000</v>
      </c>
      <c r="F21" s="117">
        <v>2720000</v>
      </c>
      <c r="G21" s="118" t="s">
        <v>444</v>
      </c>
    </row>
    <row r="22" spans="2:7" ht="15" customHeight="1">
      <c r="B22" s="143" t="s">
        <v>13</v>
      </c>
      <c r="C22" s="144"/>
      <c r="D22" s="119">
        <f>SUM(D18:D21)</f>
        <v>47</v>
      </c>
      <c r="E22" s="119">
        <f>SUM(E18:E21)</f>
        <v>8512487</v>
      </c>
      <c r="F22" s="119">
        <f>SUM(F18:F21)</f>
        <v>25478367.329999998</v>
      </c>
      <c r="G22" s="120" t="s">
        <v>415</v>
      </c>
    </row>
    <row r="23" spans="2:7" ht="15" customHeight="1">
      <c r="B23" s="140" t="s">
        <v>445</v>
      </c>
      <c r="C23" s="141"/>
      <c r="D23" s="141"/>
      <c r="E23" s="141"/>
      <c r="F23" s="142"/>
      <c r="G23" s="114" t="s">
        <v>30</v>
      </c>
    </row>
    <row r="24" spans="2:7" ht="15" customHeight="1">
      <c r="B24" s="115" t="s">
        <v>446</v>
      </c>
      <c r="C24" s="116" t="s">
        <v>34</v>
      </c>
      <c r="D24" s="117">
        <v>1</v>
      </c>
      <c r="E24" s="117">
        <v>100</v>
      </c>
      <c r="F24" s="117">
        <v>617</v>
      </c>
      <c r="G24" s="118" t="s">
        <v>35</v>
      </c>
    </row>
    <row r="25" spans="2:7" ht="15" customHeight="1">
      <c r="B25" s="143" t="s">
        <v>447</v>
      </c>
      <c r="C25" s="144"/>
      <c r="D25" s="119">
        <f>SUM(D24)</f>
        <v>1</v>
      </c>
      <c r="E25" s="119">
        <f>SUM(E24)</f>
        <v>100</v>
      </c>
      <c r="F25" s="119">
        <f>SUM(F24)</f>
        <v>617</v>
      </c>
      <c r="G25" s="120" t="s">
        <v>448</v>
      </c>
    </row>
    <row r="26" spans="2:7" ht="15" customHeight="1">
      <c r="B26" s="143" t="s">
        <v>416</v>
      </c>
      <c r="C26" s="144"/>
      <c r="D26" s="119">
        <f>D22+D25</f>
        <v>48</v>
      </c>
      <c r="E26" s="119">
        <f>E22+E25</f>
        <v>8512587</v>
      </c>
      <c r="F26" s="119">
        <f>F22+F25</f>
        <v>25478984.329999998</v>
      </c>
      <c r="G26" s="120" t="s">
        <v>417</v>
      </c>
    </row>
    <row r="27" spans="2:7" ht="15" customHeight="1">
      <c r="C27"/>
    </row>
    <row r="28" spans="2:7" ht="15" customHeight="1">
      <c r="C28"/>
    </row>
    <row r="29" spans="2:7" ht="15" customHeight="1">
      <c r="C29"/>
    </row>
    <row r="30" spans="2:7">
      <c r="C30"/>
    </row>
    <row r="31" spans="2:7">
      <c r="C31"/>
    </row>
  </sheetData>
  <mergeCells count="14">
    <mergeCell ref="B26:C26"/>
    <mergeCell ref="B12:C12"/>
    <mergeCell ref="B17:F17"/>
    <mergeCell ref="B22:C22"/>
    <mergeCell ref="B23:F23"/>
    <mergeCell ref="B25:C25"/>
    <mergeCell ref="B1:G1"/>
    <mergeCell ref="B2:G2"/>
    <mergeCell ref="B14:G14"/>
    <mergeCell ref="B15:G15"/>
    <mergeCell ref="B4:F4"/>
    <mergeCell ref="B8:C8"/>
    <mergeCell ref="B9:F9"/>
    <mergeCell ref="B11:C11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52" zoomScaleNormal="100" workbookViewId="0">
      <selection activeCell="I69" sqref="I69"/>
    </sheetView>
  </sheetViews>
  <sheetFormatPr defaultColWidth="20.140625" defaultRowHeight="15"/>
  <cols>
    <col min="1" max="1" width="1.85546875" customWidth="1"/>
    <col min="2" max="2" width="25.42578125" style="104" customWidth="1"/>
    <col min="3" max="3" width="8.28515625" customWidth="1"/>
    <col min="4" max="8" width="12.85546875" style="91" customWidth="1"/>
    <col min="9" max="9" width="41.5703125" customWidth="1"/>
  </cols>
  <sheetData>
    <row r="1" spans="2:9" ht="23.25" customHeight="1">
      <c r="B1" s="145" t="s">
        <v>427</v>
      </c>
      <c r="C1" s="146"/>
      <c r="D1" s="146"/>
      <c r="E1" s="146"/>
      <c r="F1" s="146"/>
      <c r="G1" s="146"/>
      <c r="H1" s="146"/>
      <c r="I1" s="147"/>
    </row>
    <row r="2" spans="2:9" ht="23.25" customHeight="1">
      <c r="B2" s="148" t="s">
        <v>428</v>
      </c>
      <c r="C2" s="149"/>
      <c r="D2" s="149"/>
      <c r="E2" s="149"/>
      <c r="F2" s="149"/>
      <c r="G2" s="149"/>
      <c r="H2" s="149"/>
      <c r="I2" s="150"/>
    </row>
    <row r="3" spans="2:9" ht="22.5" customHeight="1">
      <c r="B3" s="151" t="s">
        <v>225</v>
      </c>
      <c r="C3" s="152" t="s">
        <v>119</v>
      </c>
      <c r="D3" s="153">
        <v>46138</v>
      </c>
      <c r="E3" s="153">
        <v>46139</v>
      </c>
      <c r="F3" s="153">
        <v>46140</v>
      </c>
      <c r="G3" s="153">
        <v>46141</v>
      </c>
      <c r="H3" s="153">
        <v>46142</v>
      </c>
      <c r="I3" s="151" t="s">
        <v>226</v>
      </c>
    </row>
    <row r="4" spans="2:9" ht="22.5" customHeight="1">
      <c r="B4" s="151"/>
      <c r="C4" s="152"/>
      <c r="D4" s="153"/>
      <c r="E4" s="153"/>
      <c r="F4" s="153"/>
      <c r="G4" s="153"/>
      <c r="H4" s="153"/>
      <c r="I4" s="151"/>
    </row>
    <row r="5" spans="2:9" ht="20.100000000000001" customHeight="1">
      <c r="B5" s="55" t="s">
        <v>12</v>
      </c>
      <c r="C5" s="82"/>
      <c r="D5" s="83"/>
      <c r="E5" s="83"/>
      <c r="F5" s="83"/>
      <c r="G5" s="83"/>
      <c r="H5" s="83"/>
      <c r="I5" s="84" t="s">
        <v>227</v>
      </c>
    </row>
    <row r="6" spans="2:9" ht="20.100000000000001" customHeight="1">
      <c r="B6" s="56" t="s">
        <v>374</v>
      </c>
      <c r="C6" s="56" t="s">
        <v>169</v>
      </c>
      <c r="D6" s="90">
        <v>0.66</v>
      </c>
      <c r="E6" s="90">
        <v>0.66</v>
      </c>
      <c r="F6" s="90">
        <v>0.66</v>
      </c>
      <c r="G6" s="90">
        <v>0.65</v>
      </c>
      <c r="H6" s="90">
        <v>0.66</v>
      </c>
      <c r="I6" s="12" t="s">
        <v>170</v>
      </c>
    </row>
    <row r="7" spans="2:9" ht="20.100000000000001" customHeight="1">
      <c r="B7" s="56" t="s">
        <v>47</v>
      </c>
      <c r="C7" s="56" t="s">
        <v>36</v>
      </c>
      <c r="D7" s="90">
        <v>3.35</v>
      </c>
      <c r="E7" s="90">
        <v>3.31</v>
      </c>
      <c r="F7" s="90" t="s">
        <v>379</v>
      </c>
      <c r="G7" s="90" t="s">
        <v>379</v>
      </c>
      <c r="H7" s="90" t="s">
        <v>379</v>
      </c>
      <c r="I7" s="12" t="s">
        <v>48</v>
      </c>
    </row>
    <row r="8" spans="2:9" ht="20.100000000000001" customHeight="1">
      <c r="B8" s="56" t="s">
        <v>98</v>
      </c>
      <c r="C8" s="56" t="s">
        <v>99</v>
      </c>
      <c r="D8" s="90">
        <v>1.05</v>
      </c>
      <c r="E8" s="90">
        <v>1.03</v>
      </c>
      <c r="F8" s="90">
        <v>1.04</v>
      </c>
      <c r="G8" s="90">
        <v>1.06</v>
      </c>
      <c r="H8" s="90">
        <v>1.08</v>
      </c>
      <c r="I8" s="12" t="s">
        <v>100</v>
      </c>
    </row>
    <row r="9" spans="2:9" ht="20.100000000000001" customHeight="1">
      <c r="B9" s="56" t="s">
        <v>49</v>
      </c>
      <c r="C9" s="56" t="s">
        <v>45</v>
      </c>
      <c r="D9" s="90">
        <v>0.1</v>
      </c>
      <c r="E9" s="90">
        <v>0.1</v>
      </c>
      <c r="F9" s="90">
        <v>0.1</v>
      </c>
      <c r="G9" s="90">
        <v>0.1</v>
      </c>
      <c r="H9" s="90">
        <v>0.1</v>
      </c>
      <c r="I9" s="12" t="s">
        <v>66</v>
      </c>
    </row>
    <row r="10" spans="2:9" ht="20.100000000000001" customHeight="1">
      <c r="B10" s="56" t="s">
        <v>24</v>
      </c>
      <c r="C10" s="56" t="s">
        <v>25</v>
      </c>
      <c r="D10" s="90">
        <v>0.22</v>
      </c>
      <c r="E10" s="90">
        <v>0.22</v>
      </c>
      <c r="F10" s="90">
        <v>0.23</v>
      </c>
      <c r="G10" s="90">
        <v>0.23</v>
      </c>
      <c r="H10" s="90">
        <v>0.23</v>
      </c>
      <c r="I10" s="12" t="s">
        <v>26</v>
      </c>
    </row>
    <row r="11" spans="2:9" ht="20.100000000000001" customHeight="1">
      <c r="B11" s="56" t="s">
        <v>50</v>
      </c>
      <c r="C11" s="56" t="s">
        <v>51</v>
      </c>
      <c r="D11" s="90" t="s">
        <v>379</v>
      </c>
      <c r="E11" s="90" t="s">
        <v>379</v>
      </c>
      <c r="F11" s="90">
        <v>3.92</v>
      </c>
      <c r="G11" s="90">
        <v>3.97</v>
      </c>
      <c r="H11" s="90">
        <v>4.07</v>
      </c>
      <c r="I11" s="12" t="s">
        <v>52</v>
      </c>
    </row>
    <row r="12" spans="2:9" ht="20.100000000000001" customHeight="1">
      <c r="B12" s="56" t="s">
        <v>228</v>
      </c>
      <c r="C12" s="56" t="s">
        <v>229</v>
      </c>
      <c r="D12" s="90">
        <v>0.19</v>
      </c>
      <c r="E12" s="90">
        <v>0.18</v>
      </c>
      <c r="F12" s="90" t="s">
        <v>379</v>
      </c>
      <c r="G12" s="90">
        <v>0.19</v>
      </c>
      <c r="H12" s="90">
        <v>0.19</v>
      </c>
      <c r="I12" s="12" t="s">
        <v>230</v>
      </c>
    </row>
    <row r="13" spans="2:9" ht="20.100000000000001" customHeight="1">
      <c r="B13" s="56" t="s">
        <v>231</v>
      </c>
      <c r="C13" s="56" t="s">
        <v>232</v>
      </c>
      <c r="D13" s="90" t="s">
        <v>233</v>
      </c>
      <c r="E13" s="90" t="s">
        <v>233</v>
      </c>
      <c r="F13" s="90" t="s">
        <v>233</v>
      </c>
      <c r="G13" s="90" t="s">
        <v>233</v>
      </c>
      <c r="H13" s="90" t="s">
        <v>233</v>
      </c>
      <c r="I13" s="12" t="s">
        <v>234</v>
      </c>
    </row>
    <row r="14" spans="2:9" ht="20.100000000000001" customHeight="1">
      <c r="B14" s="56" t="s">
        <v>73</v>
      </c>
      <c r="C14" s="56" t="s">
        <v>74</v>
      </c>
      <c r="D14" s="90" t="s">
        <v>379</v>
      </c>
      <c r="E14" s="90">
        <v>0.22</v>
      </c>
      <c r="F14" s="90">
        <v>0.22</v>
      </c>
      <c r="G14" s="90">
        <v>0.22</v>
      </c>
      <c r="H14" s="90" t="s">
        <v>379</v>
      </c>
      <c r="I14" s="12" t="s">
        <v>75</v>
      </c>
    </row>
    <row r="15" spans="2:9" ht="20.100000000000001" customHeight="1">
      <c r="B15" s="56" t="s">
        <v>53</v>
      </c>
      <c r="C15" s="56" t="s">
        <v>42</v>
      </c>
      <c r="D15" s="90">
        <v>0.35</v>
      </c>
      <c r="E15" s="90">
        <v>0.34</v>
      </c>
      <c r="F15" s="90">
        <v>0.35</v>
      </c>
      <c r="G15" s="90">
        <v>0.35</v>
      </c>
      <c r="H15" s="90">
        <v>0.35</v>
      </c>
      <c r="I15" s="12" t="s">
        <v>43</v>
      </c>
    </row>
    <row r="16" spans="2:9" ht="20.100000000000001" customHeight="1">
      <c r="B16" s="56" t="s">
        <v>54</v>
      </c>
      <c r="C16" s="56" t="s">
        <v>39</v>
      </c>
      <c r="D16" s="90" t="s">
        <v>379</v>
      </c>
      <c r="E16" s="90">
        <v>0.14000000000000001</v>
      </c>
      <c r="F16" s="90">
        <v>0.14000000000000001</v>
      </c>
      <c r="G16" s="90">
        <v>0.14000000000000001</v>
      </c>
      <c r="H16" s="90">
        <v>0.14000000000000001</v>
      </c>
      <c r="I16" s="12" t="s">
        <v>40</v>
      </c>
    </row>
    <row r="17" spans="2:9" ht="20.100000000000001" customHeight="1">
      <c r="B17" s="56" t="s">
        <v>235</v>
      </c>
      <c r="C17" s="56" t="s">
        <v>236</v>
      </c>
      <c r="D17" s="90" t="s">
        <v>233</v>
      </c>
      <c r="E17" s="90" t="s">
        <v>233</v>
      </c>
      <c r="F17" s="90" t="s">
        <v>233</v>
      </c>
      <c r="G17" s="90" t="s">
        <v>233</v>
      </c>
      <c r="H17" s="90" t="s">
        <v>233</v>
      </c>
      <c r="I17" s="12" t="s">
        <v>237</v>
      </c>
    </row>
    <row r="18" spans="2:9" ht="20.100000000000001" customHeight="1">
      <c r="B18" s="56" t="s">
        <v>238</v>
      </c>
      <c r="C18" s="56" t="s">
        <v>220</v>
      </c>
      <c r="D18" s="90" t="s">
        <v>379</v>
      </c>
      <c r="E18" s="90" t="s">
        <v>379</v>
      </c>
      <c r="F18" s="90" t="s">
        <v>379</v>
      </c>
      <c r="G18" s="90" t="s">
        <v>379</v>
      </c>
      <c r="H18" s="90" t="s">
        <v>379</v>
      </c>
      <c r="I18" s="12" t="s">
        <v>223</v>
      </c>
    </row>
    <row r="19" spans="2:9" ht="20.100000000000001" customHeight="1">
      <c r="B19" s="56" t="s">
        <v>239</v>
      </c>
      <c r="C19" s="56" t="s">
        <v>159</v>
      </c>
      <c r="D19" s="90" t="s">
        <v>379</v>
      </c>
      <c r="E19" s="90" t="s">
        <v>379</v>
      </c>
      <c r="F19" s="90">
        <v>1.1000000000000001</v>
      </c>
      <c r="G19" s="90" t="s">
        <v>379</v>
      </c>
      <c r="H19" s="90" t="s">
        <v>379</v>
      </c>
      <c r="I19" s="12" t="s">
        <v>160</v>
      </c>
    </row>
    <row r="20" spans="2:9" ht="20.100000000000001" customHeight="1">
      <c r="B20" s="56" t="s">
        <v>122</v>
      </c>
      <c r="C20" s="56" t="s">
        <v>123</v>
      </c>
      <c r="D20" s="90">
        <v>0.25</v>
      </c>
      <c r="E20" s="90">
        <v>0.25</v>
      </c>
      <c r="F20" s="90">
        <v>0.24</v>
      </c>
      <c r="G20" s="90">
        <v>0.24</v>
      </c>
      <c r="H20" s="90">
        <v>0.24</v>
      </c>
      <c r="I20" s="12" t="s">
        <v>128</v>
      </c>
    </row>
    <row r="21" spans="2:9" ht="20.100000000000001" customHeight="1">
      <c r="B21" s="56" t="s">
        <v>38</v>
      </c>
      <c r="C21" s="56" t="s">
        <v>37</v>
      </c>
      <c r="D21" s="90">
        <v>1.7</v>
      </c>
      <c r="E21" s="90">
        <v>1.7</v>
      </c>
      <c r="F21" s="90">
        <v>1.71</v>
      </c>
      <c r="G21" s="90">
        <v>1.71</v>
      </c>
      <c r="H21" s="90">
        <v>1.75</v>
      </c>
      <c r="I21" s="12" t="s">
        <v>55</v>
      </c>
    </row>
    <row r="22" spans="2:9" ht="20.100000000000001" customHeight="1">
      <c r="B22" s="56" t="s">
        <v>240</v>
      </c>
      <c r="C22" s="56" t="s">
        <v>147</v>
      </c>
      <c r="D22" s="90" t="s">
        <v>379</v>
      </c>
      <c r="E22" s="90">
        <v>0.05</v>
      </c>
      <c r="F22" s="90">
        <v>0.05</v>
      </c>
      <c r="G22" s="90">
        <v>0.05</v>
      </c>
      <c r="H22" s="90">
        <v>0.05</v>
      </c>
      <c r="I22" s="12" t="s">
        <v>241</v>
      </c>
    </row>
    <row r="23" spans="2:9" ht="20.100000000000001" customHeight="1">
      <c r="B23" s="56" t="s">
        <v>242</v>
      </c>
      <c r="C23" s="56" t="s">
        <v>243</v>
      </c>
      <c r="D23" s="90" t="s">
        <v>379</v>
      </c>
      <c r="E23" s="90" t="s">
        <v>379</v>
      </c>
      <c r="F23" s="90" t="s">
        <v>379</v>
      </c>
      <c r="G23" s="90" t="s">
        <v>379</v>
      </c>
      <c r="H23" s="90" t="s">
        <v>379</v>
      </c>
      <c r="I23" s="12" t="s">
        <v>244</v>
      </c>
    </row>
    <row r="24" spans="2:9" ht="20.100000000000001" customHeight="1">
      <c r="B24" s="56" t="s">
        <v>183</v>
      </c>
      <c r="C24" s="56" t="s">
        <v>182</v>
      </c>
      <c r="D24" s="90">
        <v>1</v>
      </c>
      <c r="E24" s="90" t="s">
        <v>379</v>
      </c>
      <c r="F24" s="90" t="s">
        <v>379</v>
      </c>
      <c r="G24" s="90" t="s">
        <v>379</v>
      </c>
      <c r="H24" s="90" t="s">
        <v>379</v>
      </c>
      <c r="I24" s="12" t="s">
        <v>196</v>
      </c>
    </row>
    <row r="25" spans="2:9" ht="20.100000000000001" customHeight="1">
      <c r="B25" s="56" t="s">
        <v>245</v>
      </c>
      <c r="C25" s="56" t="s">
        <v>246</v>
      </c>
      <c r="D25" s="90">
        <v>0.31</v>
      </c>
      <c r="E25" s="90" t="s">
        <v>379</v>
      </c>
      <c r="F25" s="90" t="s">
        <v>379</v>
      </c>
      <c r="G25" s="90" t="s">
        <v>379</v>
      </c>
      <c r="H25" s="90" t="s">
        <v>379</v>
      </c>
      <c r="I25" s="12" t="s">
        <v>247</v>
      </c>
    </row>
    <row r="26" spans="2:9" ht="20.100000000000001" customHeight="1">
      <c r="B26" s="56" t="s">
        <v>181</v>
      </c>
      <c r="C26" s="56" t="s">
        <v>150</v>
      </c>
      <c r="D26" s="90" t="s">
        <v>379</v>
      </c>
      <c r="E26" s="90" t="s">
        <v>379</v>
      </c>
      <c r="F26" s="90" t="s">
        <v>379</v>
      </c>
      <c r="G26" s="90" t="s">
        <v>379</v>
      </c>
      <c r="H26" s="90" t="s">
        <v>379</v>
      </c>
      <c r="I26" s="12" t="s">
        <v>151</v>
      </c>
    </row>
    <row r="27" spans="2:9" ht="20.100000000000001" customHeight="1">
      <c r="B27" s="56" t="s">
        <v>248</v>
      </c>
      <c r="C27" s="56" t="s">
        <v>106</v>
      </c>
      <c r="D27" s="90">
        <v>0.59</v>
      </c>
      <c r="E27" s="90">
        <v>0.57999999999999996</v>
      </c>
      <c r="F27" s="90">
        <v>0.57999999999999996</v>
      </c>
      <c r="G27" s="90">
        <v>0.57999999999999996</v>
      </c>
      <c r="H27" s="90">
        <v>0.56999999999999995</v>
      </c>
      <c r="I27" s="12" t="s">
        <v>107</v>
      </c>
    </row>
    <row r="28" spans="2:9" ht="20.100000000000001" customHeight="1">
      <c r="B28" s="56" t="s">
        <v>190</v>
      </c>
      <c r="C28" s="56" t="s">
        <v>189</v>
      </c>
      <c r="D28" s="90">
        <v>0.1</v>
      </c>
      <c r="E28" s="90">
        <v>0.1</v>
      </c>
      <c r="F28" s="90" t="s">
        <v>379</v>
      </c>
      <c r="G28" s="90">
        <v>0.1</v>
      </c>
      <c r="H28" s="90" t="s">
        <v>379</v>
      </c>
      <c r="I28" s="12" t="s">
        <v>249</v>
      </c>
    </row>
    <row r="29" spans="2:9" ht="20.100000000000001" customHeight="1">
      <c r="B29" s="56" t="s">
        <v>372</v>
      </c>
      <c r="C29" s="56" t="s">
        <v>371</v>
      </c>
      <c r="D29" s="90" t="s">
        <v>379</v>
      </c>
      <c r="E29" s="90" t="s">
        <v>379</v>
      </c>
      <c r="F29" s="90" t="s">
        <v>379</v>
      </c>
      <c r="G29" s="90" t="s">
        <v>379</v>
      </c>
      <c r="H29" s="90" t="s">
        <v>379</v>
      </c>
      <c r="I29" s="12" t="s">
        <v>373</v>
      </c>
    </row>
    <row r="30" spans="2:9" ht="20.100000000000001" customHeight="1">
      <c r="B30" s="56" t="s">
        <v>250</v>
      </c>
      <c r="C30" s="56" t="s">
        <v>251</v>
      </c>
      <c r="D30" s="90" t="s">
        <v>379</v>
      </c>
      <c r="E30" s="90" t="s">
        <v>379</v>
      </c>
      <c r="F30" s="90" t="s">
        <v>379</v>
      </c>
      <c r="G30" s="90" t="s">
        <v>379</v>
      </c>
      <c r="H30" s="90" t="s">
        <v>379</v>
      </c>
      <c r="I30" s="12" t="s">
        <v>252</v>
      </c>
    </row>
    <row r="31" spans="2:9" ht="20.100000000000001" customHeight="1">
      <c r="B31" s="56" t="s">
        <v>253</v>
      </c>
      <c r="C31" s="56" t="s">
        <v>254</v>
      </c>
      <c r="D31" s="90" t="s">
        <v>233</v>
      </c>
      <c r="E31" s="90" t="s">
        <v>233</v>
      </c>
      <c r="F31" s="90" t="s">
        <v>233</v>
      </c>
      <c r="G31" s="90" t="s">
        <v>233</v>
      </c>
      <c r="H31" s="90" t="s">
        <v>233</v>
      </c>
      <c r="I31" s="12" t="s">
        <v>255</v>
      </c>
    </row>
    <row r="32" spans="2:9" ht="20.100000000000001" customHeight="1">
      <c r="B32" s="56" t="s">
        <v>256</v>
      </c>
      <c r="C32" s="56" t="s">
        <v>200</v>
      </c>
      <c r="D32" s="90" t="s">
        <v>379</v>
      </c>
      <c r="E32" s="90" t="s">
        <v>379</v>
      </c>
      <c r="F32" s="90" t="s">
        <v>379</v>
      </c>
      <c r="G32" s="90" t="s">
        <v>379</v>
      </c>
      <c r="H32" s="90" t="s">
        <v>379</v>
      </c>
      <c r="I32" s="12" t="s">
        <v>203</v>
      </c>
    </row>
    <row r="33" spans="2:9" ht="20.100000000000001" customHeight="1">
      <c r="B33" s="56" t="s">
        <v>257</v>
      </c>
      <c r="C33" s="56" t="s">
        <v>152</v>
      </c>
      <c r="D33" s="90" t="s">
        <v>379</v>
      </c>
      <c r="E33" s="90">
        <v>0.2</v>
      </c>
      <c r="F33" s="90" t="s">
        <v>379</v>
      </c>
      <c r="G33" s="90" t="s">
        <v>379</v>
      </c>
      <c r="H33" s="90" t="s">
        <v>379</v>
      </c>
      <c r="I33" s="12" t="s">
        <v>153</v>
      </c>
    </row>
    <row r="34" spans="2:9" ht="20.100000000000001" customHeight="1">
      <c r="B34" s="56" t="s">
        <v>258</v>
      </c>
      <c r="C34" s="56" t="s">
        <v>259</v>
      </c>
      <c r="D34" s="90" t="s">
        <v>379</v>
      </c>
      <c r="E34" s="90" t="s">
        <v>379</v>
      </c>
      <c r="F34" s="90" t="s">
        <v>379</v>
      </c>
      <c r="G34" s="90" t="s">
        <v>379</v>
      </c>
      <c r="H34" s="90" t="s">
        <v>379</v>
      </c>
      <c r="I34" s="12" t="s">
        <v>260</v>
      </c>
    </row>
    <row r="35" spans="2:9" ht="20.100000000000001" customHeight="1">
      <c r="B35" s="56" t="s">
        <v>261</v>
      </c>
      <c r="C35" s="56" t="s">
        <v>262</v>
      </c>
      <c r="D35" s="90" t="s">
        <v>379</v>
      </c>
      <c r="E35" s="90" t="s">
        <v>379</v>
      </c>
      <c r="F35" s="90" t="s">
        <v>379</v>
      </c>
      <c r="G35" s="90" t="s">
        <v>379</v>
      </c>
      <c r="H35" s="90" t="s">
        <v>379</v>
      </c>
      <c r="I35" s="12" t="s">
        <v>263</v>
      </c>
    </row>
    <row r="36" spans="2:9" ht="20.100000000000001" customHeight="1">
      <c r="B36" s="56" t="s">
        <v>264</v>
      </c>
      <c r="C36" s="56" t="s">
        <v>265</v>
      </c>
      <c r="D36" s="90" t="s">
        <v>379</v>
      </c>
      <c r="E36" s="90" t="s">
        <v>379</v>
      </c>
      <c r="F36" s="90" t="s">
        <v>379</v>
      </c>
      <c r="G36" s="90" t="s">
        <v>379</v>
      </c>
      <c r="H36" s="90" t="s">
        <v>379</v>
      </c>
      <c r="I36" s="12" t="s">
        <v>266</v>
      </c>
    </row>
    <row r="37" spans="2:9" ht="20.100000000000001" customHeight="1">
      <c r="B37" s="56" t="s">
        <v>267</v>
      </c>
      <c r="C37" s="56" t="s">
        <v>268</v>
      </c>
      <c r="D37" s="90" t="s">
        <v>379</v>
      </c>
      <c r="E37" s="90" t="s">
        <v>379</v>
      </c>
      <c r="F37" s="90" t="s">
        <v>379</v>
      </c>
      <c r="G37" s="90">
        <v>1.01</v>
      </c>
      <c r="H37" s="90">
        <v>1.01</v>
      </c>
      <c r="I37" s="12" t="s">
        <v>269</v>
      </c>
    </row>
    <row r="38" spans="2:9" ht="20.100000000000001" customHeight="1">
      <c r="B38" s="56" t="s">
        <v>270</v>
      </c>
      <c r="C38" s="56" t="s">
        <v>271</v>
      </c>
      <c r="D38" s="90" t="s">
        <v>379</v>
      </c>
      <c r="E38" s="90" t="s">
        <v>379</v>
      </c>
      <c r="F38" s="90" t="s">
        <v>379</v>
      </c>
      <c r="G38" s="90" t="s">
        <v>379</v>
      </c>
      <c r="H38" s="90" t="s">
        <v>379</v>
      </c>
      <c r="I38" s="12" t="s">
        <v>272</v>
      </c>
    </row>
    <row r="39" spans="2:9" ht="20.100000000000001" customHeight="1">
      <c r="B39" s="56" t="s">
        <v>273</v>
      </c>
      <c r="C39" s="56" t="s">
        <v>207</v>
      </c>
      <c r="D39" s="90" t="s">
        <v>379</v>
      </c>
      <c r="E39" s="90" t="s">
        <v>379</v>
      </c>
      <c r="F39" s="90" t="s">
        <v>379</v>
      </c>
      <c r="G39" s="90" t="s">
        <v>379</v>
      </c>
      <c r="H39" s="90" t="s">
        <v>379</v>
      </c>
      <c r="I39" s="12" t="s">
        <v>208</v>
      </c>
    </row>
    <row r="40" spans="2:9" ht="20.100000000000001" customHeight="1">
      <c r="B40" s="56" t="s">
        <v>274</v>
      </c>
      <c r="C40" s="56" t="s">
        <v>275</v>
      </c>
      <c r="D40" s="90" t="s">
        <v>379</v>
      </c>
      <c r="E40" s="90" t="s">
        <v>379</v>
      </c>
      <c r="F40" s="90" t="s">
        <v>379</v>
      </c>
      <c r="G40" s="90" t="s">
        <v>379</v>
      </c>
      <c r="H40" s="90" t="s">
        <v>379</v>
      </c>
      <c r="I40" s="12" t="s">
        <v>276</v>
      </c>
    </row>
    <row r="41" spans="2:9" ht="20.100000000000001" customHeight="1">
      <c r="B41" s="56" t="s">
        <v>277</v>
      </c>
      <c r="C41" s="56" t="s">
        <v>278</v>
      </c>
      <c r="D41" s="90" t="s">
        <v>379</v>
      </c>
      <c r="E41" s="90" t="s">
        <v>379</v>
      </c>
      <c r="F41" s="90" t="s">
        <v>379</v>
      </c>
      <c r="G41" s="90" t="s">
        <v>379</v>
      </c>
      <c r="H41" s="90" t="s">
        <v>379</v>
      </c>
      <c r="I41" s="12" t="s">
        <v>279</v>
      </c>
    </row>
    <row r="42" spans="2:9" ht="20.100000000000001" customHeight="1">
      <c r="B42" s="56" t="s">
        <v>280</v>
      </c>
      <c r="C42" s="56" t="s">
        <v>281</v>
      </c>
      <c r="D42" s="90" t="s">
        <v>379</v>
      </c>
      <c r="E42" s="90" t="s">
        <v>379</v>
      </c>
      <c r="F42" s="90" t="s">
        <v>379</v>
      </c>
      <c r="G42" s="90" t="s">
        <v>379</v>
      </c>
      <c r="H42" s="90" t="s">
        <v>379</v>
      </c>
      <c r="I42" s="12" t="s">
        <v>282</v>
      </c>
    </row>
    <row r="43" spans="2:9" ht="20.100000000000001" customHeight="1">
      <c r="B43" s="56" t="s">
        <v>199</v>
      </c>
      <c r="C43" s="56" t="s">
        <v>198</v>
      </c>
      <c r="D43" s="90">
        <v>0.64</v>
      </c>
      <c r="E43" s="90">
        <v>0.64</v>
      </c>
      <c r="F43" s="90">
        <v>0.66</v>
      </c>
      <c r="G43" s="90">
        <v>0.66</v>
      </c>
      <c r="H43" s="90" t="s">
        <v>379</v>
      </c>
      <c r="I43" s="12" t="s">
        <v>283</v>
      </c>
    </row>
    <row r="44" spans="2:9" ht="20.100000000000001" customHeight="1">
      <c r="B44" s="56" t="s">
        <v>284</v>
      </c>
      <c r="C44" s="56" t="s">
        <v>285</v>
      </c>
      <c r="D44" s="90" t="s">
        <v>379</v>
      </c>
      <c r="E44" s="90" t="s">
        <v>379</v>
      </c>
      <c r="F44" s="90" t="s">
        <v>379</v>
      </c>
      <c r="G44" s="90" t="s">
        <v>379</v>
      </c>
      <c r="H44" s="90" t="s">
        <v>379</v>
      </c>
      <c r="I44" s="12" t="s">
        <v>286</v>
      </c>
    </row>
    <row r="45" spans="2:9" ht="20.100000000000001" customHeight="1">
      <c r="B45" s="56" t="s">
        <v>287</v>
      </c>
      <c r="C45" s="56" t="s">
        <v>288</v>
      </c>
      <c r="D45" s="90" t="s">
        <v>379</v>
      </c>
      <c r="E45" s="90" t="s">
        <v>379</v>
      </c>
      <c r="F45" s="90" t="s">
        <v>379</v>
      </c>
      <c r="G45" s="90" t="s">
        <v>379</v>
      </c>
      <c r="H45" s="90" t="s">
        <v>379</v>
      </c>
      <c r="I45" s="12" t="s">
        <v>289</v>
      </c>
    </row>
    <row r="46" spans="2:9" ht="20.100000000000001" customHeight="1">
      <c r="B46" s="56" t="s">
        <v>290</v>
      </c>
      <c r="C46" s="56" t="s">
        <v>291</v>
      </c>
      <c r="D46" s="90" t="s">
        <v>379</v>
      </c>
      <c r="E46" s="90" t="s">
        <v>379</v>
      </c>
      <c r="F46" s="90" t="s">
        <v>379</v>
      </c>
      <c r="G46" s="90" t="s">
        <v>379</v>
      </c>
      <c r="H46" s="90" t="s">
        <v>379</v>
      </c>
      <c r="I46" s="12" t="s">
        <v>292</v>
      </c>
    </row>
    <row r="47" spans="2:9" ht="20.100000000000001" customHeight="1">
      <c r="B47" s="56" t="s">
        <v>293</v>
      </c>
      <c r="C47" s="85" t="s">
        <v>294</v>
      </c>
      <c r="D47" s="90" t="s">
        <v>379</v>
      </c>
      <c r="E47" s="90" t="s">
        <v>379</v>
      </c>
      <c r="F47" s="90" t="s">
        <v>379</v>
      </c>
      <c r="G47" s="90" t="s">
        <v>379</v>
      </c>
      <c r="H47" s="90" t="s">
        <v>379</v>
      </c>
      <c r="I47" s="86" t="s">
        <v>295</v>
      </c>
    </row>
    <row r="48" spans="2:9" ht="20.100000000000001" customHeight="1">
      <c r="B48" s="56" t="s">
        <v>296</v>
      </c>
      <c r="C48" s="85" t="s">
        <v>297</v>
      </c>
      <c r="D48" s="90" t="s">
        <v>379</v>
      </c>
      <c r="E48" s="90" t="s">
        <v>379</v>
      </c>
      <c r="F48" s="90" t="s">
        <v>379</v>
      </c>
      <c r="G48" s="90" t="s">
        <v>379</v>
      </c>
      <c r="H48" s="90" t="s">
        <v>379</v>
      </c>
      <c r="I48" s="86" t="s">
        <v>298</v>
      </c>
    </row>
    <row r="49" spans="2:9" ht="20.100000000000001" customHeight="1">
      <c r="B49" s="55" t="s">
        <v>27</v>
      </c>
      <c r="C49" s="82"/>
      <c r="D49" s="83"/>
      <c r="E49" s="83"/>
      <c r="F49" s="83"/>
      <c r="G49" s="83"/>
      <c r="H49" s="83"/>
      <c r="I49" s="84" t="s">
        <v>299</v>
      </c>
    </row>
    <row r="50" spans="2:9" ht="20.100000000000001" customHeight="1">
      <c r="B50" s="56" t="s">
        <v>382</v>
      </c>
      <c r="C50" s="56" t="s">
        <v>32</v>
      </c>
      <c r="D50" s="90">
        <v>16.600000000000001</v>
      </c>
      <c r="E50" s="90">
        <v>16.52</v>
      </c>
      <c r="F50" s="90">
        <v>16.59</v>
      </c>
      <c r="G50" s="90">
        <v>16.54</v>
      </c>
      <c r="H50" s="90">
        <v>16.649999999999999</v>
      </c>
      <c r="I50" s="12" t="s">
        <v>33</v>
      </c>
    </row>
    <row r="51" spans="2:9" ht="20.100000000000001" customHeight="1">
      <c r="B51" s="56" t="s">
        <v>112</v>
      </c>
      <c r="C51" s="56" t="s">
        <v>113</v>
      </c>
      <c r="D51" s="90">
        <v>3.6</v>
      </c>
      <c r="E51" s="90" t="s">
        <v>379</v>
      </c>
      <c r="F51" s="90">
        <v>3.6</v>
      </c>
      <c r="G51" s="90">
        <v>3.7</v>
      </c>
      <c r="H51" s="90">
        <v>3.7</v>
      </c>
      <c r="I51" s="12" t="s">
        <v>300</v>
      </c>
    </row>
    <row r="52" spans="2:9" ht="20.100000000000001" customHeight="1">
      <c r="B52" s="55" t="s">
        <v>114</v>
      </c>
      <c r="C52" s="82"/>
      <c r="D52" s="83"/>
      <c r="E52" s="83"/>
      <c r="F52" s="83"/>
      <c r="G52" s="83"/>
      <c r="H52" s="83"/>
      <c r="I52" s="84" t="s">
        <v>116</v>
      </c>
    </row>
    <row r="53" spans="2:9" ht="20.100000000000001" customHeight="1">
      <c r="B53" s="56" t="s">
        <v>301</v>
      </c>
      <c r="C53" s="56" t="s">
        <v>162</v>
      </c>
      <c r="D53" s="90" t="s">
        <v>379</v>
      </c>
      <c r="E53" s="90">
        <v>0.89</v>
      </c>
      <c r="F53" s="90">
        <v>0.9</v>
      </c>
      <c r="G53" s="90">
        <v>0.9</v>
      </c>
      <c r="H53" s="90" t="s">
        <v>379</v>
      </c>
      <c r="I53" s="12" t="s">
        <v>163</v>
      </c>
    </row>
    <row r="54" spans="2:9" ht="20.100000000000001" customHeight="1">
      <c r="B54" s="56" t="s">
        <v>302</v>
      </c>
      <c r="C54" s="56" t="s">
        <v>148</v>
      </c>
      <c r="D54" s="90" t="s">
        <v>379</v>
      </c>
      <c r="E54" s="90" t="s">
        <v>379</v>
      </c>
      <c r="F54" s="90" t="s">
        <v>379</v>
      </c>
      <c r="G54" s="90">
        <v>0.75</v>
      </c>
      <c r="H54" s="90">
        <v>0.75</v>
      </c>
      <c r="I54" s="12" t="s">
        <v>149</v>
      </c>
    </row>
    <row r="55" spans="2:9" ht="20.100000000000001" customHeight="1">
      <c r="B55" s="56" t="s">
        <v>303</v>
      </c>
      <c r="C55" s="56" t="s">
        <v>209</v>
      </c>
      <c r="D55" s="90" t="s">
        <v>379</v>
      </c>
      <c r="E55" s="90" t="s">
        <v>379</v>
      </c>
      <c r="F55" s="90">
        <v>0.85</v>
      </c>
      <c r="G55" s="90" t="s">
        <v>379</v>
      </c>
      <c r="H55" s="90" t="s">
        <v>379</v>
      </c>
      <c r="I55" s="12" t="s">
        <v>304</v>
      </c>
    </row>
    <row r="56" spans="2:9" ht="20.100000000000001" customHeight="1">
      <c r="B56" s="56" t="s">
        <v>305</v>
      </c>
      <c r="C56" s="56" t="s">
        <v>206</v>
      </c>
      <c r="D56" s="90">
        <v>0.43</v>
      </c>
      <c r="E56" s="90" t="s">
        <v>379</v>
      </c>
      <c r="F56" s="90" t="s">
        <v>379</v>
      </c>
      <c r="G56" s="90" t="s">
        <v>379</v>
      </c>
      <c r="H56" s="90" t="s">
        <v>379</v>
      </c>
      <c r="I56" s="12" t="s">
        <v>210</v>
      </c>
    </row>
    <row r="57" spans="2:9" ht="20.100000000000001" customHeight="1">
      <c r="B57" s="56" t="s">
        <v>306</v>
      </c>
      <c r="C57" s="56" t="s">
        <v>307</v>
      </c>
      <c r="D57" s="90" t="s">
        <v>379</v>
      </c>
      <c r="E57" s="90">
        <v>4.55</v>
      </c>
      <c r="F57" s="90">
        <v>4.7699999999999996</v>
      </c>
      <c r="G57" s="90">
        <v>4.75</v>
      </c>
      <c r="H57" s="90" t="s">
        <v>379</v>
      </c>
      <c r="I57" s="12" t="s">
        <v>308</v>
      </c>
    </row>
    <row r="58" spans="2:9" ht="20.100000000000001" customHeight="1">
      <c r="B58" s="55" t="s">
        <v>164</v>
      </c>
      <c r="C58" s="82"/>
      <c r="D58" s="83"/>
      <c r="E58" s="83"/>
      <c r="F58" s="83"/>
      <c r="G58" s="83"/>
      <c r="H58" s="83"/>
      <c r="I58" s="84" t="s">
        <v>168</v>
      </c>
    </row>
    <row r="59" spans="2:9" ht="20.100000000000001" customHeight="1">
      <c r="B59" s="56" t="s">
        <v>309</v>
      </c>
      <c r="C59" s="56" t="s">
        <v>310</v>
      </c>
      <c r="D59" s="90" t="s">
        <v>379</v>
      </c>
      <c r="E59" s="90" t="s">
        <v>379</v>
      </c>
      <c r="F59" s="90" t="s">
        <v>379</v>
      </c>
      <c r="G59" s="90" t="s">
        <v>379</v>
      </c>
      <c r="H59" s="90" t="s">
        <v>379</v>
      </c>
      <c r="I59" s="12" t="s">
        <v>311</v>
      </c>
    </row>
    <row r="60" spans="2:9" ht="20.100000000000001" customHeight="1">
      <c r="B60" s="56" t="s">
        <v>312</v>
      </c>
      <c r="C60" s="56" t="s">
        <v>313</v>
      </c>
      <c r="D60" s="90" t="s">
        <v>233</v>
      </c>
      <c r="E60" s="90" t="s">
        <v>233</v>
      </c>
      <c r="F60" s="90" t="s">
        <v>233</v>
      </c>
      <c r="G60" s="90" t="s">
        <v>233</v>
      </c>
      <c r="H60" s="90" t="s">
        <v>233</v>
      </c>
      <c r="I60" s="12" t="s">
        <v>314</v>
      </c>
    </row>
    <row r="61" spans="2:9" ht="20.100000000000001" customHeight="1">
      <c r="B61" s="56" t="s">
        <v>315</v>
      </c>
      <c r="C61" s="56" t="s">
        <v>316</v>
      </c>
      <c r="D61" s="90" t="s">
        <v>233</v>
      </c>
      <c r="E61" s="90" t="s">
        <v>233</v>
      </c>
      <c r="F61" s="90" t="s">
        <v>233</v>
      </c>
      <c r="G61" s="90" t="s">
        <v>233</v>
      </c>
      <c r="H61" s="90" t="s">
        <v>233</v>
      </c>
      <c r="I61" s="87" t="s">
        <v>317</v>
      </c>
    </row>
    <row r="62" spans="2:9" ht="20.100000000000001" customHeight="1">
      <c r="B62" s="56" t="s">
        <v>165</v>
      </c>
      <c r="C62" s="56" t="s">
        <v>166</v>
      </c>
      <c r="D62" s="90">
        <v>1.2</v>
      </c>
      <c r="E62" s="90" t="s">
        <v>379</v>
      </c>
      <c r="F62" s="90" t="s">
        <v>379</v>
      </c>
      <c r="G62" s="90" t="s">
        <v>379</v>
      </c>
      <c r="H62" s="90" t="s">
        <v>379</v>
      </c>
      <c r="I62" s="12" t="s">
        <v>167</v>
      </c>
    </row>
    <row r="63" spans="2:9" ht="20.100000000000001" customHeight="1">
      <c r="B63" s="56" t="s">
        <v>318</v>
      </c>
      <c r="C63" s="56" t="s">
        <v>319</v>
      </c>
      <c r="D63" s="90" t="s">
        <v>233</v>
      </c>
      <c r="E63" s="90" t="s">
        <v>233</v>
      </c>
      <c r="F63" s="90" t="s">
        <v>233</v>
      </c>
      <c r="G63" s="90" t="s">
        <v>233</v>
      </c>
      <c r="H63" s="90" t="s">
        <v>233</v>
      </c>
      <c r="I63" s="12" t="s">
        <v>320</v>
      </c>
    </row>
    <row r="64" spans="2:9" ht="20.100000000000001" customHeight="1">
      <c r="B64" s="56" t="s">
        <v>321</v>
      </c>
      <c r="C64" s="56" t="s">
        <v>322</v>
      </c>
      <c r="D64" s="90" t="s">
        <v>233</v>
      </c>
      <c r="E64" s="90" t="s">
        <v>233</v>
      </c>
      <c r="F64" s="90" t="s">
        <v>233</v>
      </c>
      <c r="G64" s="90" t="s">
        <v>233</v>
      </c>
      <c r="H64" s="90" t="s">
        <v>233</v>
      </c>
      <c r="I64" s="12" t="s">
        <v>323</v>
      </c>
    </row>
    <row r="65" spans="2:9" ht="23.25" customHeight="1">
      <c r="B65" s="145" t="s">
        <v>427</v>
      </c>
      <c r="C65" s="146"/>
      <c r="D65" s="146"/>
      <c r="E65" s="146"/>
      <c r="F65" s="146"/>
      <c r="G65" s="146"/>
      <c r="H65" s="146"/>
      <c r="I65" s="147"/>
    </row>
    <row r="66" spans="2:9" ht="23.25" customHeight="1">
      <c r="B66" s="148" t="s">
        <v>428</v>
      </c>
      <c r="C66" s="149"/>
      <c r="D66" s="149"/>
      <c r="E66" s="149"/>
      <c r="F66" s="149"/>
      <c r="G66" s="149"/>
      <c r="H66" s="149"/>
      <c r="I66" s="150"/>
    </row>
    <row r="67" spans="2:9" ht="20.100000000000001" customHeight="1">
      <c r="B67" s="151" t="s">
        <v>225</v>
      </c>
      <c r="C67" s="152" t="s">
        <v>119</v>
      </c>
      <c r="D67" s="153">
        <v>46138</v>
      </c>
      <c r="E67" s="153">
        <v>46139</v>
      </c>
      <c r="F67" s="153">
        <v>46140</v>
      </c>
      <c r="G67" s="153">
        <v>46141</v>
      </c>
      <c r="H67" s="153">
        <v>46142</v>
      </c>
      <c r="I67" s="151" t="s">
        <v>226</v>
      </c>
    </row>
    <row r="68" spans="2:9" ht="20.100000000000001" customHeight="1">
      <c r="B68" s="151"/>
      <c r="C68" s="152"/>
      <c r="D68" s="153"/>
      <c r="E68" s="153"/>
      <c r="F68" s="153"/>
      <c r="G68" s="153"/>
      <c r="H68" s="153"/>
      <c r="I68" s="151"/>
    </row>
    <row r="69" spans="2:9" ht="20.100000000000001" customHeight="1">
      <c r="B69" s="55" t="s">
        <v>324</v>
      </c>
      <c r="C69" s="82"/>
      <c r="D69" s="83"/>
      <c r="E69" s="83"/>
      <c r="F69" s="83"/>
      <c r="G69" s="83"/>
      <c r="H69" s="83"/>
      <c r="I69" s="84" t="s">
        <v>378</v>
      </c>
    </row>
    <row r="70" spans="2:9" ht="20.100000000000001" customHeight="1">
      <c r="B70" s="56" t="s">
        <v>325</v>
      </c>
      <c r="C70" s="56" t="s">
        <v>143</v>
      </c>
      <c r="D70" s="90">
        <v>4.72</v>
      </c>
      <c r="E70" s="90">
        <v>4.9000000000000004</v>
      </c>
      <c r="F70" s="90">
        <v>4.78</v>
      </c>
      <c r="G70" s="90">
        <v>4.75</v>
      </c>
      <c r="H70" s="90">
        <v>4.75</v>
      </c>
      <c r="I70" s="12" t="s">
        <v>144</v>
      </c>
    </row>
    <row r="71" spans="2:9" ht="20.100000000000001" customHeight="1">
      <c r="B71" s="56" t="s">
        <v>67</v>
      </c>
      <c r="C71" s="56" t="s">
        <v>68</v>
      </c>
      <c r="D71" s="90">
        <v>3.2</v>
      </c>
      <c r="E71" s="90">
        <v>3.2</v>
      </c>
      <c r="F71" s="90">
        <v>3.2</v>
      </c>
      <c r="G71" s="90">
        <v>3.2</v>
      </c>
      <c r="H71" s="90">
        <v>3.27</v>
      </c>
      <c r="I71" s="12" t="s">
        <v>69</v>
      </c>
    </row>
    <row r="72" spans="2:9" ht="20.100000000000001" customHeight="1">
      <c r="B72" s="56" t="s">
        <v>326</v>
      </c>
      <c r="C72" s="56" t="s">
        <v>177</v>
      </c>
      <c r="D72" s="90" t="s">
        <v>379</v>
      </c>
      <c r="E72" s="90">
        <v>0.71</v>
      </c>
      <c r="F72" s="90">
        <v>0.7</v>
      </c>
      <c r="G72" s="90">
        <v>0.71</v>
      </c>
      <c r="H72" s="90">
        <v>0.71</v>
      </c>
      <c r="I72" s="12" t="s">
        <v>179</v>
      </c>
    </row>
    <row r="73" spans="2:9" ht="20.100000000000001" customHeight="1">
      <c r="B73" s="56" t="s">
        <v>327</v>
      </c>
      <c r="C73" s="56" t="s">
        <v>328</v>
      </c>
      <c r="D73" s="90" t="s">
        <v>233</v>
      </c>
      <c r="E73" s="90" t="s">
        <v>233</v>
      </c>
      <c r="F73" s="90" t="s">
        <v>233</v>
      </c>
      <c r="G73" s="90" t="s">
        <v>233</v>
      </c>
      <c r="H73" s="90" t="s">
        <v>233</v>
      </c>
      <c r="I73" s="12" t="s">
        <v>329</v>
      </c>
    </row>
    <row r="74" spans="2:9" ht="20.100000000000001" customHeight="1">
      <c r="B74" s="56" t="s">
        <v>70</v>
      </c>
      <c r="C74" s="56" t="s">
        <v>71</v>
      </c>
      <c r="D74" s="90">
        <v>23.65</v>
      </c>
      <c r="E74" s="90">
        <v>23.35</v>
      </c>
      <c r="F74" s="90">
        <v>23.35</v>
      </c>
      <c r="G74" s="90">
        <v>23.45</v>
      </c>
      <c r="H74" s="90">
        <v>23.4</v>
      </c>
      <c r="I74" s="12" t="s">
        <v>72</v>
      </c>
    </row>
    <row r="75" spans="2:9" ht="20.100000000000001" customHeight="1">
      <c r="B75" s="56" t="s">
        <v>330</v>
      </c>
      <c r="C75" s="56" t="s">
        <v>178</v>
      </c>
      <c r="D75" s="90">
        <v>1.74</v>
      </c>
      <c r="E75" s="90">
        <v>1.74</v>
      </c>
      <c r="F75" s="90" t="s">
        <v>379</v>
      </c>
      <c r="G75" s="90">
        <v>1.74</v>
      </c>
      <c r="H75" s="90" t="s">
        <v>379</v>
      </c>
      <c r="I75" s="12" t="s">
        <v>180</v>
      </c>
    </row>
    <row r="76" spans="2:9" ht="20.100000000000001" customHeight="1">
      <c r="B76" s="56" t="s">
        <v>331</v>
      </c>
      <c r="C76" s="56" t="s">
        <v>214</v>
      </c>
      <c r="D76" s="90">
        <v>1.31</v>
      </c>
      <c r="E76" s="90">
        <v>1.37</v>
      </c>
      <c r="F76" s="90">
        <v>1.37</v>
      </c>
      <c r="G76" s="90" t="s">
        <v>379</v>
      </c>
      <c r="H76" s="90">
        <v>1.31</v>
      </c>
      <c r="I76" s="12" t="s">
        <v>215</v>
      </c>
    </row>
    <row r="77" spans="2:9" ht="20.100000000000001" customHeight="1">
      <c r="B77" s="56" t="s">
        <v>332</v>
      </c>
      <c r="C77" s="56" t="s">
        <v>201</v>
      </c>
      <c r="D77" s="90">
        <v>1.76</v>
      </c>
      <c r="E77" s="90">
        <v>1.74</v>
      </c>
      <c r="F77" s="90">
        <v>1.74</v>
      </c>
      <c r="G77" s="90">
        <v>1.71</v>
      </c>
      <c r="H77" s="90">
        <v>1.71</v>
      </c>
      <c r="I77" s="12" t="s">
        <v>202</v>
      </c>
    </row>
    <row r="78" spans="2:9" ht="20.100000000000001" customHeight="1">
      <c r="B78" s="56" t="s">
        <v>212</v>
      </c>
      <c r="C78" s="56" t="s">
        <v>211</v>
      </c>
      <c r="D78" s="90" t="s">
        <v>379</v>
      </c>
      <c r="E78" s="90">
        <v>7</v>
      </c>
      <c r="F78" s="90" t="s">
        <v>379</v>
      </c>
      <c r="G78" s="90" t="s">
        <v>379</v>
      </c>
      <c r="H78" s="90">
        <v>7</v>
      </c>
      <c r="I78" s="87" t="s">
        <v>217</v>
      </c>
    </row>
    <row r="79" spans="2:9" ht="20.100000000000001" customHeight="1">
      <c r="B79" s="56" t="s">
        <v>117</v>
      </c>
      <c r="C79" s="56" t="s">
        <v>118</v>
      </c>
      <c r="D79" s="90">
        <v>0.6</v>
      </c>
      <c r="E79" s="90" t="s">
        <v>379</v>
      </c>
      <c r="F79" s="90">
        <v>0.6</v>
      </c>
      <c r="G79" s="90">
        <v>0.6</v>
      </c>
      <c r="H79" s="90" t="s">
        <v>379</v>
      </c>
      <c r="I79" s="87" t="s">
        <v>333</v>
      </c>
    </row>
    <row r="80" spans="2:9" ht="20.100000000000001" customHeight="1">
      <c r="B80" s="56" t="s">
        <v>334</v>
      </c>
      <c r="C80" s="85" t="s">
        <v>335</v>
      </c>
      <c r="D80" s="90" t="s">
        <v>379</v>
      </c>
      <c r="E80" s="90" t="s">
        <v>379</v>
      </c>
      <c r="F80" s="90" t="s">
        <v>379</v>
      </c>
      <c r="G80" s="90" t="s">
        <v>379</v>
      </c>
      <c r="H80" s="90" t="s">
        <v>379</v>
      </c>
      <c r="I80" s="88" t="s">
        <v>336</v>
      </c>
    </row>
    <row r="81" spans="2:9" ht="20.100000000000001" customHeight="1">
      <c r="B81" s="55" t="s">
        <v>76</v>
      </c>
      <c r="C81" s="82"/>
      <c r="D81" s="83"/>
      <c r="E81" s="83"/>
      <c r="F81" s="83"/>
      <c r="G81" s="83"/>
      <c r="H81" s="83"/>
      <c r="I81" s="84" t="s">
        <v>30</v>
      </c>
    </row>
    <row r="82" spans="2:9" ht="20.100000000000001" customHeight="1">
      <c r="B82" s="56" t="s">
        <v>56</v>
      </c>
      <c r="C82" s="56" t="s">
        <v>57</v>
      </c>
      <c r="D82" s="90">
        <v>2.25</v>
      </c>
      <c r="E82" s="90">
        <v>2.25</v>
      </c>
      <c r="F82" s="90">
        <v>2.2599999999999998</v>
      </c>
      <c r="G82" s="90">
        <v>2.2599999999999998</v>
      </c>
      <c r="H82" s="90">
        <v>2.2599999999999998</v>
      </c>
      <c r="I82" s="12" t="s">
        <v>58</v>
      </c>
    </row>
    <row r="83" spans="2:9" ht="20.100000000000001" customHeight="1">
      <c r="B83" s="56" t="s">
        <v>156</v>
      </c>
      <c r="C83" s="56" t="s">
        <v>155</v>
      </c>
      <c r="D83" s="90">
        <v>5.5</v>
      </c>
      <c r="E83" s="90">
        <v>5.4</v>
      </c>
      <c r="F83" s="90">
        <v>5.4</v>
      </c>
      <c r="G83" s="90">
        <v>5.36</v>
      </c>
      <c r="H83" s="90">
        <v>5.36</v>
      </c>
      <c r="I83" s="12" t="s">
        <v>157</v>
      </c>
    </row>
    <row r="84" spans="2:9" ht="20.100000000000001" customHeight="1">
      <c r="B84" s="56" t="s">
        <v>186</v>
      </c>
      <c r="C84" s="56" t="s">
        <v>184</v>
      </c>
      <c r="D84" s="90" t="s">
        <v>379</v>
      </c>
      <c r="E84" s="90">
        <v>19.239999999999998</v>
      </c>
      <c r="F84" s="90">
        <v>19.239999999999998</v>
      </c>
      <c r="G84" s="90">
        <v>19.2</v>
      </c>
      <c r="H84" s="90" t="s">
        <v>379</v>
      </c>
      <c r="I84" s="12" t="s">
        <v>195</v>
      </c>
    </row>
    <row r="85" spans="2:9" ht="20.100000000000001" customHeight="1">
      <c r="B85" s="56" t="s">
        <v>337</v>
      </c>
      <c r="C85" s="56" t="s">
        <v>338</v>
      </c>
      <c r="D85" s="90" t="s">
        <v>379</v>
      </c>
      <c r="E85" s="90" t="s">
        <v>379</v>
      </c>
      <c r="F85" s="90" t="s">
        <v>379</v>
      </c>
      <c r="G85" s="90" t="s">
        <v>379</v>
      </c>
      <c r="H85" s="90" t="s">
        <v>379</v>
      </c>
      <c r="I85" s="12" t="s">
        <v>339</v>
      </c>
    </row>
    <row r="86" spans="2:9" ht="20.100000000000001" customHeight="1">
      <c r="B86" s="56" t="s">
        <v>59</v>
      </c>
      <c r="C86" s="56" t="s">
        <v>34</v>
      </c>
      <c r="D86" s="90">
        <v>6.24</v>
      </c>
      <c r="E86" s="90">
        <v>6.19</v>
      </c>
      <c r="F86" s="90">
        <v>6.19</v>
      </c>
      <c r="G86" s="90">
        <v>6.18</v>
      </c>
      <c r="H86" s="90">
        <v>6.16</v>
      </c>
      <c r="I86" s="12" t="s">
        <v>35</v>
      </c>
    </row>
    <row r="87" spans="2:9" ht="20.100000000000001" customHeight="1">
      <c r="B87" s="56" t="s">
        <v>60</v>
      </c>
      <c r="C87" s="56" t="s">
        <v>41</v>
      </c>
      <c r="D87" s="90">
        <v>2.4</v>
      </c>
      <c r="E87" s="90">
        <v>2.39</v>
      </c>
      <c r="F87" s="90">
        <v>2.38</v>
      </c>
      <c r="G87" s="90">
        <v>2.37</v>
      </c>
      <c r="H87" s="90">
        <v>2.2999999999999998</v>
      </c>
      <c r="I87" s="12" t="s">
        <v>61</v>
      </c>
    </row>
    <row r="88" spans="2:9" ht="20.100000000000001" customHeight="1">
      <c r="B88" s="56" t="s">
        <v>340</v>
      </c>
      <c r="C88" s="56" t="s">
        <v>77</v>
      </c>
      <c r="D88" s="90">
        <v>1.4</v>
      </c>
      <c r="E88" s="90">
        <v>1.39</v>
      </c>
      <c r="F88" s="90">
        <v>1.4</v>
      </c>
      <c r="G88" s="90">
        <v>1.34</v>
      </c>
      <c r="H88" s="90">
        <v>1.35</v>
      </c>
      <c r="I88" s="12" t="s">
        <v>78</v>
      </c>
    </row>
    <row r="89" spans="2:9" ht="20.100000000000001" customHeight="1">
      <c r="B89" s="56" t="s">
        <v>341</v>
      </c>
      <c r="C89" s="56" t="s">
        <v>342</v>
      </c>
      <c r="D89" s="90">
        <v>1.2</v>
      </c>
      <c r="E89" s="90">
        <v>1.2</v>
      </c>
      <c r="F89" s="90">
        <v>1.19</v>
      </c>
      <c r="G89" s="90">
        <v>1.17</v>
      </c>
      <c r="H89" s="90">
        <v>1.22</v>
      </c>
      <c r="I89" s="12" t="s">
        <v>343</v>
      </c>
    </row>
    <row r="90" spans="2:9" ht="20.100000000000001" customHeight="1">
      <c r="B90" s="56" t="s">
        <v>344</v>
      </c>
      <c r="C90" s="56" t="s">
        <v>145</v>
      </c>
      <c r="D90" s="90">
        <v>1.89</v>
      </c>
      <c r="E90" s="90">
        <v>1.87</v>
      </c>
      <c r="F90" s="90">
        <v>1.87</v>
      </c>
      <c r="G90" s="90">
        <v>1.87</v>
      </c>
      <c r="H90" s="90">
        <v>1.89</v>
      </c>
      <c r="I90" s="12" t="s">
        <v>146</v>
      </c>
    </row>
    <row r="91" spans="2:9" ht="20.100000000000001" customHeight="1">
      <c r="B91" s="56" t="s">
        <v>103</v>
      </c>
      <c r="C91" s="56" t="s">
        <v>79</v>
      </c>
      <c r="D91" s="90">
        <v>1.6</v>
      </c>
      <c r="E91" s="90">
        <v>1.59</v>
      </c>
      <c r="F91" s="90" t="s">
        <v>379</v>
      </c>
      <c r="G91" s="90">
        <v>1.52</v>
      </c>
      <c r="H91" s="90">
        <v>1.5</v>
      </c>
      <c r="I91" s="12" t="s">
        <v>80</v>
      </c>
    </row>
    <row r="92" spans="2:9" ht="20.100000000000001" customHeight="1">
      <c r="B92" s="56" t="s">
        <v>62</v>
      </c>
      <c r="C92" s="56" t="s">
        <v>46</v>
      </c>
      <c r="D92" s="90">
        <v>2.4</v>
      </c>
      <c r="E92" s="90" t="s">
        <v>379</v>
      </c>
      <c r="F92" s="90" t="s">
        <v>379</v>
      </c>
      <c r="G92" s="90">
        <v>2.41</v>
      </c>
      <c r="H92" s="90">
        <v>2.5</v>
      </c>
      <c r="I92" s="12" t="s">
        <v>44</v>
      </c>
    </row>
    <row r="93" spans="2:9" ht="20.100000000000001" customHeight="1">
      <c r="B93" s="56" t="s">
        <v>81</v>
      </c>
      <c r="C93" s="56" t="s">
        <v>82</v>
      </c>
      <c r="D93" s="90">
        <v>2.82</v>
      </c>
      <c r="E93" s="90">
        <v>2.82</v>
      </c>
      <c r="F93" s="90">
        <v>2.75</v>
      </c>
      <c r="G93" s="90">
        <v>2.75</v>
      </c>
      <c r="H93" s="90">
        <v>2.7</v>
      </c>
      <c r="I93" s="12" t="s">
        <v>83</v>
      </c>
    </row>
    <row r="94" spans="2:9" ht="20.100000000000001" customHeight="1">
      <c r="B94" s="56" t="s">
        <v>127</v>
      </c>
      <c r="C94" s="56" t="s">
        <v>126</v>
      </c>
      <c r="D94" s="90">
        <v>6.35</v>
      </c>
      <c r="E94" s="90">
        <v>6.35</v>
      </c>
      <c r="F94" s="90">
        <v>6.35</v>
      </c>
      <c r="G94" s="90" t="s">
        <v>379</v>
      </c>
      <c r="H94" s="90">
        <v>6.35</v>
      </c>
      <c r="I94" s="12" t="s">
        <v>129</v>
      </c>
    </row>
    <row r="95" spans="2:9" ht="20.100000000000001" customHeight="1">
      <c r="B95" s="56" t="s">
        <v>187</v>
      </c>
      <c r="C95" s="56" t="s">
        <v>185</v>
      </c>
      <c r="D95" s="90" t="s">
        <v>379</v>
      </c>
      <c r="E95" s="90">
        <v>1.25</v>
      </c>
      <c r="F95" s="90">
        <v>1.29</v>
      </c>
      <c r="G95" s="90">
        <v>1.29</v>
      </c>
      <c r="H95" s="90">
        <v>1.24</v>
      </c>
      <c r="I95" s="12" t="s">
        <v>194</v>
      </c>
    </row>
    <row r="96" spans="2:9" ht="20.100000000000001" customHeight="1">
      <c r="B96" s="56" t="s">
        <v>345</v>
      </c>
      <c r="C96" s="56" t="s">
        <v>154</v>
      </c>
      <c r="D96" s="90" t="s">
        <v>379</v>
      </c>
      <c r="E96" s="90" t="s">
        <v>379</v>
      </c>
      <c r="F96" s="90" t="s">
        <v>379</v>
      </c>
      <c r="G96" s="90" t="s">
        <v>379</v>
      </c>
      <c r="H96" s="90" t="s">
        <v>379</v>
      </c>
      <c r="I96" s="12" t="s">
        <v>158</v>
      </c>
    </row>
    <row r="97" spans="2:9" ht="20.100000000000001" customHeight="1">
      <c r="B97" s="56" t="s">
        <v>84</v>
      </c>
      <c r="C97" s="56" t="s">
        <v>85</v>
      </c>
      <c r="D97" s="90">
        <v>2.2999999999999998</v>
      </c>
      <c r="E97" s="90">
        <v>2.29</v>
      </c>
      <c r="F97" s="90">
        <v>2.2999999999999998</v>
      </c>
      <c r="G97" s="90">
        <v>2.2999999999999998</v>
      </c>
      <c r="H97" s="90" t="s">
        <v>379</v>
      </c>
      <c r="I97" s="12" t="s">
        <v>86</v>
      </c>
    </row>
    <row r="98" spans="2:9" ht="20.100000000000001" customHeight="1">
      <c r="B98" s="56" t="s">
        <v>87</v>
      </c>
      <c r="C98" s="56" t="s">
        <v>88</v>
      </c>
      <c r="D98" s="90">
        <v>2.6</v>
      </c>
      <c r="E98" s="90">
        <v>2.6</v>
      </c>
      <c r="F98" s="90">
        <v>2.5099999999999998</v>
      </c>
      <c r="G98" s="90">
        <v>2.5099999999999998</v>
      </c>
      <c r="H98" s="90" t="s">
        <v>379</v>
      </c>
      <c r="I98" s="12" t="s">
        <v>89</v>
      </c>
    </row>
    <row r="99" spans="2:9" ht="20.100000000000001" customHeight="1">
      <c r="B99" s="56" t="s">
        <v>346</v>
      </c>
      <c r="C99" s="56" t="s">
        <v>347</v>
      </c>
      <c r="D99" s="90" t="s">
        <v>379</v>
      </c>
      <c r="E99" s="90" t="s">
        <v>379</v>
      </c>
      <c r="F99" s="90" t="s">
        <v>379</v>
      </c>
      <c r="G99" s="90" t="s">
        <v>379</v>
      </c>
      <c r="H99" s="90" t="s">
        <v>379</v>
      </c>
      <c r="I99" s="12" t="s">
        <v>348</v>
      </c>
    </row>
    <row r="100" spans="2:9" ht="20.100000000000001" customHeight="1">
      <c r="B100" s="56" t="s">
        <v>349</v>
      </c>
      <c r="C100" s="56" t="s">
        <v>191</v>
      </c>
      <c r="D100" s="90" t="s">
        <v>379</v>
      </c>
      <c r="E100" s="90" t="s">
        <v>379</v>
      </c>
      <c r="F100" s="90" t="s">
        <v>379</v>
      </c>
      <c r="G100" s="90" t="s">
        <v>379</v>
      </c>
      <c r="H100" s="90" t="s">
        <v>379</v>
      </c>
      <c r="I100" s="12" t="s">
        <v>192</v>
      </c>
    </row>
    <row r="101" spans="2:9" ht="20.100000000000001" customHeight="1">
      <c r="B101" s="56" t="s">
        <v>350</v>
      </c>
      <c r="C101" s="56" t="s">
        <v>131</v>
      </c>
      <c r="D101" s="90" t="s">
        <v>379</v>
      </c>
      <c r="E101" s="90" t="s">
        <v>379</v>
      </c>
      <c r="F101" s="90">
        <v>0.86</v>
      </c>
      <c r="G101" s="90">
        <v>0.86</v>
      </c>
      <c r="H101" s="90" t="s">
        <v>379</v>
      </c>
      <c r="I101" s="89" t="s">
        <v>132</v>
      </c>
    </row>
    <row r="102" spans="2:9" ht="20.100000000000001" customHeight="1">
      <c r="B102" s="55" t="s">
        <v>351</v>
      </c>
      <c r="C102" s="82"/>
      <c r="D102" s="83"/>
      <c r="E102" s="83"/>
      <c r="F102" s="83"/>
      <c r="G102" s="83"/>
      <c r="H102" s="83"/>
      <c r="I102" s="84" t="s">
        <v>63</v>
      </c>
    </row>
    <row r="103" spans="2:9" ht="20.100000000000001" customHeight="1">
      <c r="B103" s="56" t="s">
        <v>101</v>
      </c>
      <c r="C103" s="56" t="s">
        <v>102</v>
      </c>
      <c r="D103" s="90">
        <v>18.350000000000001</v>
      </c>
      <c r="E103" s="90">
        <v>18.350000000000001</v>
      </c>
      <c r="F103" s="90">
        <v>18.5</v>
      </c>
      <c r="G103" s="90">
        <v>18.5</v>
      </c>
      <c r="H103" s="90">
        <v>18.600000000000001</v>
      </c>
      <c r="I103" s="12" t="s">
        <v>104</v>
      </c>
    </row>
    <row r="104" spans="2:9" ht="20.100000000000001" customHeight="1">
      <c r="B104" s="56" t="s">
        <v>90</v>
      </c>
      <c r="C104" s="56" t="s">
        <v>91</v>
      </c>
      <c r="D104" s="90">
        <v>9.1</v>
      </c>
      <c r="E104" s="90">
        <v>9</v>
      </c>
      <c r="F104" s="90">
        <v>9.1</v>
      </c>
      <c r="G104" s="90">
        <v>9.1</v>
      </c>
      <c r="H104" s="90">
        <v>9</v>
      </c>
      <c r="I104" s="12" t="s">
        <v>92</v>
      </c>
    </row>
    <row r="105" spans="2:9" ht="20.100000000000001" customHeight="1">
      <c r="B105" s="56" t="s">
        <v>174</v>
      </c>
      <c r="C105" s="56" t="s">
        <v>175</v>
      </c>
      <c r="D105" s="90" t="s">
        <v>379</v>
      </c>
      <c r="E105" s="90" t="s">
        <v>379</v>
      </c>
      <c r="F105" s="90" t="s">
        <v>379</v>
      </c>
      <c r="G105" s="90" t="s">
        <v>379</v>
      </c>
      <c r="H105" s="90" t="s">
        <v>379</v>
      </c>
      <c r="I105" s="12" t="s">
        <v>176</v>
      </c>
    </row>
    <row r="106" spans="2:9" ht="20.100000000000001" customHeight="1">
      <c r="B106" s="56" t="s">
        <v>109</v>
      </c>
      <c r="C106" s="56" t="s">
        <v>110</v>
      </c>
      <c r="D106" s="90">
        <v>12</v>
      </c>
      <c r="E106" s="90">
        <v>12</v>
      </c>
      <c r="F106" s="90">
        <v>11.88</v>
      </c>
      <c r="G106" s="90">
        <v>11.88</v>
      </c>
      <c r="H106" s="90">
        <v>11.88</v>
      </c>
      <c r="I106" s="12" t="s">
        <v>111</v>
      </c>
    </row>
    <row r="107" spans="2:9" ht="20.100000000000001" customHeight="1">
      <c r="B107" s="56" t="s">
        <v>377</v>
      </c>
      <c r="C107" s="56" t="s">
        <v>105</v>
      </c>
      <c r="D107" s="90" t="s">
        <v>379</v>
      </c>
      <c r="E107" s="90" t="s">
        <v>379</v>
      </c>
      <c r="F107" s="90" t="s">
        <v>379</v>
      </c>
      <c r="G107" s="90">
        <v>9</v>
      </c>
      <c r="H107" s="90" t="s">
        <v>379</v>
      </c>
      <c r="I107" s="12" t="s">
        <v>108</v>
      </c>
    </row>
    <row r="108" spans="2:9" ht="20.100000000000001" customHeight="1">
      <c r="B108" s="56" t="s">
        <v>352</v>
      </c>
      <c r="C108" s="56" t="s">
        <v>353</v>
      </c>
      <c r="D108" s="90" t="s">
        <v>379</v>
      </c>
      <c r="E108" s="90">
        <v>14.05</v>
      </c>
      <c r="F108" s="90" t="s">
        <v>379</v>
      </c>
      <c r="G108" s="90">
        <v>13.5</v>
      </c>
      <c r="H108" s="90">
        <v>13.5</v>
      </c>
      <c r="I108" s="12" t="s">
        <v>354</v>
      </c>
    </row>
    <row r="109" spans="2:9" ht="20.100000000000001" customHeight="1">
      <c r="B109" s="56" t="s">
        <v>125</v>
      </c>
      <c r="C109" s="56" t="s">
        <v>124</v>
      </c>
      <c r="D109" s="90">
        <v>50</v>
      </c>
      <c r="E109" s="90" t="s">
        <v>379</v>
      </c>
      <c r="F109" s="90">
        <v>47.6</v>
      </c>
      <c r="G109" s="90">
        <v>47.6</v>
      </c>
      <c r="H109" s="90">
        <v>47.6</v>
      </c>
      <c r="I109" s="12" t="s">
        <v>130</v>
      </c>
    </row>
    <row r="110" spans="2:9" ht="20.100000000000001" customHeight="1">
      <c r="B110" s="56" t="s">
        <v>355</v>
      </c>
      <c r="C110" s="56" t="s">
        <v>213</v>
      </c>
      <c r="D110" s="90" t="s">
        <v>379</v>
      </c>
      <c r="E110" s="90" t="s">
        <v>379</v>
      </c>
      <c r="F110" s="90" t="s">
        <v>379</v>
      </c>
      <c r="G110" s="90" t="s">
        <v>379</v>
      </c>
      <c r="H110" s="90" t="s">
        <v>379</v>
      </c>
      <c r="I110" s="12" t="s">
        <v>216</v>
      </c>
    </row>
    <row r="111" spans="2:9" ht="20.100000000000001" customHeight="1">
      <c r="B111" s="56" t="s">
        <v>356</v>
      </c>
      <c r="C111" s="56" t="s">
        <v>172</v>
      </c>
      <c r="D111" s="90" t="s">
        <v>379</v>
      </c>
      <c r="E111" s="90" t="s">
        <v>379</v>
      </c>
      <c r="F111" s="90">
        <v>30.55</v>
      </c>
      <c r="G111" s="90">
        <v>29.03</v>
      </c>
      <c r="H111" s="90">
        <v>29.03</v>
      </c>
      <c r="I111" s="87" t="s">
        <v>173</v>
      </c>
    </row>
    <row r="112" spans="2:9" ht="20.100000000000001" customHeight="1">
      <c r="B112" s="55" t="s">
        <v>357</v>
      </c>
      <c r="C112" s="82"/>
      <c r="D112" s="83"/>
      <c r="E112" s="83"/>
      <c r="F112" s="83"/>
      <c r="G112" s="83"/>
      <c r="H112" s="83"/>
      <c r="I112" s="84" t="s">
        <v>29</v>
      </c>
    </row>
    <row r="113" spans="2:9" ht="20.100000000000001" customHeight="1">
      <c r="B113" s="56" t="s">
        <v>358</v>
      </c>
      <c r="C113" s="56" t="s">
        <v>218</v>
      </c>
      <c r="D113" s="90">
        <v>0.37</v>
      </c>
      <c r="E113" s="90">
        <v>0.38</v>
      </c>
      <c r="F113" s="90">
        <v>0.37</v>
      </c>
      <c r="G113" s="90">
        <v>0.36</v>
      </c>
      <c r="H113" s="90">
        <v>0.36</v>
      </c>
      <c r="I113" s="12" t="s">
        <v>219</v>
      </c>
    </row>
    <row r="114" spans="2:9" ht="20.100000000000001" customHeight="1">
      <c r="B114" s="56" t="s">
        <v>221</v>
      </c>
      <c r="C114" s="56" t="s">
        <v>222</v>
      </c>
      <c r="D114" s="90" t="s">
        <v>379</v>
      </c>
      <c r="E114" s="90">
        <v>2.11</v>
      </c>
      <c r="F114" s="90" t="s">
        <v>379</v>
      </c>
      <c r="G114" s="90" t="s">
        <v>379</v>
      </c>
      <c r="H114" s="90" t="s">
        <v>379</v>
      </c>
      <c r="I114" s="12" t="s">
        <v>224</v>
      </c>
    </row>
    <row r="115" spans="2:9" ht="20.100000000000001" customHeight="1">
      <c r="B115" s="56" t="s">
        <v>359</v>
      </c>
      <c r="C115" s="56" t="s">
        <v>204</v>
      </c>
      <c r="D115" s="90" t="s">
        <v>379</v>
      </c>
      <c r="E115" s="90" t="s">
        <v>379</v>
      </c>
      <c r="F115" s="90" t="s">
        <v>379</v>
      </c>
      <c r="G115" s="90" t="s">
        <v>379</v>
      </c>
      <c r="H115" s="90" t="s">
        <v>379</v>
      </c>
      <c r="I115" s="12" t="s">
        <v>205</v>
      </c>
    </row>
    <row r="116" spans="2:9" ht="20.100000000000001" customHeight="1">
      <c r="B116" s="56" t="s">
        <v>360</v>
      </c>
      <c r="C116" s="56" t="s">
        <v>141</v>
      </c>
      <c r="D116" s="90">
        <v>4.87</v>
      </c>
      <c r="E116" s="90">
        <v>4.8499999999999996</v>
      </c>
      <c r="F116" s="90">
        <v>4.84</v>
      </c>
      <c r="G116" s="90">
        <v>4.83</v>
      </c>
      <c r="H116" s="90">
        <v>4.83</v>
      </c>
      <c r="I116" s="12" t="s">
        <v>142</v>
      </c>
    </row>
    <row r="117" spans="2:9" ht="20.100000000000001" customHeight="1">
      <c r="B117" s="56" t="s">
        <v>361</v>
      </c>
      <c r="C117" s="56" t="s">
        <v>362</v>
      </c>
      <c r="D117" s="90" t="s">
        <v>379</v>
      </c>
      <c r="E117" s="90">
        <v>4.3099999999999996</v>
      </c>
      <c r="F117" s="90">
        <v>4.4400000000000004</v>
      </c>
      <c r="G117" s="90">
        <v>4.45</v>
      </c>
      <c r="H117" s="90">
        <v>4.45</v>
      </c>
      <c r="I117" s="12" t="s">
        <v>363</v>
      </c>
    </row>
    <row r="118" spans="2:9" ht="20.100000000000001" customHeight="1">
      <c r="B118" s="56" t="s">
        <v>364</v>
      </c>
      <c r="C118" s="56" t="s">
        <v>188</v>
      </c>
      <c r="D118" s="90" t="s">
        <v>379</v>
      </c>
      <c r="E118" s="90" t="s">
        <v>379</v>
      </c>
      <c r="F118" s="90" t="s">
        <v>379</v>
      </c>
      <c r="G118" s="90">
        <v>10</v>
      </c>
      <c r="H118" s="90" t="s">
        <v>379</v>
      </c>
      <c r="I118" s="12" t="s">
        <v>193</v>
      </c>
    </row>
    <row r="119" spans="2:9" ht="20.100000000000001" customHeight="1">
      <c r="B119" s="56" t="s">
        <v>365</v>
      </c>
      <c r="C119" s="56" t="s">
        <v>366</v>
      </c>
      <c r="D119" s="90">
        <v>10.85</v>
      </c>
      <c r="E119" s="90">
        <v>10.8</v>
      </c>
      <c r="F119" s="90">
        <v>10.65</v>
      </c>
      <c r="G119" s="90">
        <v>10.49</v>
      </c>
      <c r="H119" s="90">
        <v>10.5</v>
      </c>
      <c r="I119" s="12" t="s">
        <v>367</v>
      </c>
    </row>
    <row r="120" spans="2:9" ht="20.100000000000001" customHeight="1">
      <c r="B120" s="56" t="s">
        <v>368</v>
      </c>
      <c r="C120" s="56" t="s">
        <v>369</v>
      </c>
      <c r="D120" s="90" t="s">
        <v>379</v>
      </c>
      <c r="E120" s="90" t="s">
        <v>379</v>
      </c>
      <c r="F120" s="90" t="s">
        <v>379</v>
      </c>
      <c r="G120" s="90" t="s">
        <v>379</v>
      </c>
      <c r="H120" s="90" t="s">
        <v>379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H3:H4"/>
    <mergeCell ref="E3:E4"/>
    <mergeCell ref="F3:F4"/>
    <mergeCell ref="G3:G4"/>
    <mergeCell ref="B65:I65"/>
    <mergeCell ref="B66:I66"/>
    <mergeCell ref="B67:B68"/>
    <mergeCell ref="C67:C68"/>
    <mergeCell ref="I67:I68"/>
    <mergeCell ref="D67:D68"/>
    <mergeCell ref="H67:H68"/>
    <mergeCell ref="E67:E68"/>
    <mergeCell ref="F67:F68"/>
    <mergeCell ref="G67:G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1"/>
  <sheetViews>
    <sheetView rightToLeft="1" topLeftCell="A51" zoomScale="115" zoomScaleNormal="115" workbookViewId="0">
      <selection activeCell="A61" sqref="A61:N65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54" t="s">
        <v>429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</row>
    <row r="2" spans="1:14" ht="28.5" customHeight="1">
      <c r="A2" s="24" t="s">
        <v>5</v>
      </c>
      <c r="B2" s="160" t="s">
        <v>430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23" t="s">
        <v>3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</row>
    <row r="5" spans="1:14" ht="20.100000000000001" customHeight="1">
      <c r="A5" s="32" t="s">
        <v>374</v>
      </c>
      <c r="B5" s="33" t="s">
        <v>169</v>
      </c>
      <c r="C5" s="34">
        <v>0.66</v>
      </c>
      <c r="D5" s="35">
        <v>0.66</v>
      </c>
      <c r="E5" s="35">
        <v>0.65</v>
      </c>
      <c r="F5" s="36">
        <v>0.66</v>
      </c>
      <c r="G5" s="36">
        <v>0.66</v>
      </c>
      <c r="H5" s="36">
        <v>0.67</v>
      </c>
      <c r="I5" s="37">
        <v>-1.4925373134328401</v>
      </c>
      <c r="J5" s="38">
        <v>26</v>
      </c>
      <c r="K5" s="38">
        <v>18313215</v>
      </c>
      <c r="L5" s="38">
        <v>12081049.879999999</v>
      </c>
      <c r="M5" s="39">
        <v>5</v>
      </c>
      <c r="N5" s="40" t="s">
        <v>170</v>
      </c>
    </row>
    <row r="6" spans="1:14" ht="20.100000000000001" customHeight="1">
      <c r="A6" s="32" t="s">
        <v>392</v>
      </c>
      <c r="B6" s="33" t="s">
        <v>36</v>
      </c>
      <c r="C6" s="34">
        <v>3.37</v>
      </c>
      <c r="D6" s="35">
        <v>3.37</v>
      </c>
      <c r="E6" s="35">
        <v>3.28</v>
      </c>
      <c r="F6" s="36">
        <v>3.31</v>
      </c>
      <c r="G6" s="36">
        <v>3.31</v>
      </c>
      <c r="H6" s="36">
        <v>3.37</v>
      </c>
      <c r="I6" s="37">
        <v>-1.7804154302670683</v>
      </c>
      <c r="J6" s="38">
        <v>419</v>
      </c>
      <c r="K6" s="38">
        <v>169414092</v>
      </c>
      <c r="L6" s="38">
        <v>561299199.77999997</v>
      </c>
      <c r="M6" s="39">
        <v>2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1.05</v>
      </c>
      <c r="D7" s="35">
        <v>1.0900000000000001</v>
      </c>
      <c r="E7" s="35">
        <v>1.02</v>
      </c>
      <c r="F7" s="36">
        <v>1.05</v>
      </c>
      <c r="G7" s="36">
        <v>1.08</v>
      </c>
      <c r="H7" s="36">
        <v>1.05</v>
      </c>
      <c r="I7" s="37">
        <v>2.8571428571428692</v>
      </c>
      <c r="J7" s="38">
        <v>139</v>
      </c>
      <c r="K7" s="38">
        <v>85854879</v>
      </c>
      <c r="L7" s="38">
        <v>90575059.5</v>
      </c>
      <c r="M7" s="39">
        <v>5</v>
      </c>
      <c r="N7" s="40" t="s">
        <v>100</v>
      </c>
    </row>
    <row r="8" spans="1:14" ht="20.100000000000001" customHeight="1">
      <c r="A8" s="32" t="s">
        <v>384</v>
      </c>
      <c r="B8" s="33" t="s">
        <v>45</v>
      </c>
      <c r="C8" s="34">
        <v>0.1</v>
      </c>
      <c r="D8" s="35">
        <v>0.11</v>
      </c>
      <c r="E8" s="35">
        <v>0.09</v>
      </c>
      <c r="F8" s="36">
        <v>0.1</v>
      </c>
      <c r="G8" s="36">
        <v>0.1</v>
      </c>
      <c r="H8" s="36">
        <v>0.1</v>
      </c>
      <c r="I8" s="37">
        <v>0</v>
      </c>
      <c r="J8" s="38">
        <v>104</v>
      </c>
      <c r="K8" s="38">
        <v>618764129</v>
      </c>
      <c r="L8" s="38">
        <v>60983651.690000005</v>
      </c>
      <c r="M8" s="39">
        <v>5</v>
      </c>
      <c r="N8" s="40" t="s">
        <v>66</v>
      </c>
    </row>
    <row r="9" spans="1:14" ht="20.100000000000001" customHeight="1">
      <c r="A9" s="32" t="s">
        <v>397</v>
      </c>
      <c r="B9" s="33" t="s">
        <v>25</v>
      </c>
      <c r="C9" s="34">
        <v>0.22</v>
      </c>
      <c r="D9" s="35">
        <v>0.24</v>
      </c>
      <c r="E9" s="35">
        <v>0.21</v>
      </c>
      <c r="F9" s="36">
        <v>0.23</v>
      </c>
      <c r="G9" s="36">
        <v>0.23</v>
      </c>
      <c r="H9" s="36">
        <v>0.21</v>
      </c>
      <c r="I9" s="37">
        <v>9.5238095238095344</v>
      </c>
      <c r="J9" s="38">
        <v>142</v>
      </c>
      <c r="K9" s="38">
        <v>309859481</v>
      </c>
      <c r="L9" s="38">
        <v>70677971.670000002</v>
      </c>
      <c r="M9" s="39">
        <v>5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4.2699999999999996</v>
      </c>
      <c r="D10" s="35">
        <v>4.2699999999999996</v>
      </c>
      <c r="E10" s="35">
        <v>3.87</v>
      </c>
      <c r="F10" s="36">
        <v>3.98</v>
      </c>
      <c r="G10" s="36">
        <v>4.07</v>
      </c>
      <c r="H10" s="36">
        <v>5.08</v>
      </c>
      <c r="I10" s="37">
        <v>-19.881889763779526</v>
      </c>
      <c r="J10" s="38">
        <v>990</v>
      </c>
      <c r="K10" s="38">
        <v>191705061</v>
      </c>
      <c r="L10" s="38">
        <v>762343934.97000003</v>
      </c>
      <c r="M10" s="39">
        <v>3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0.18</v>
      </c>
      <c r="D11" s="35">
        <v>0.19</v>
      </c>
      <c r="E11" s="35">
        <v>0.18</v>
      </c>
      <c r="F11" s="36">
        <v>0.18</v>
      </c>
      <c r="G11" s="36">
        <v>0.19</v>
      </c>
      <c r="H11" s="36">
        <v>0.19</v>
      </c>
      <c r="I11" s="37">
        <v>0</v>
      </c>
      <c r="J11" s="38">
        <v>185</v>
      </c>
      <c r="K11" s="38">
        <v>125974276</v>
      </c>
      <c r="L11" s="38">
        <v>22792886.66</v>
      </c>
      <c r="M11" s="39">
        <v>4</v>
      </c>
      <c r="N11" s="40" t="s">
        <v>230</v>
      </c>
    </row>
    <row r="12" spans="1:14" ht="20.100000000000001" customHeight="1">
      <c r="A12" s="32" t="s">
        <v>394</v>
      </c>
      <c r="B12" s="33" t="s">
        <v>74</v>
      </c>
      <c r="C12" s="34">
        <v>0.22</v>
      </c>
      <c r="D12" s="35">
        <v>0.23</v>
      </c>
      <c r="E12" s="35">
        <v>0.22</v>
      </c>
      <c r="F12" s="36">
        <v>0.22</v>
      </c>
      <c r="G12" s="36">
        <v>0.22</v>
      </c>
      <c r="H12" s="36">
        <v>0.22</v>
      </c>
      <c r="I12" s="37">
        <v>0</v>
      </c>
      <c r="J12" s="38">
        <v>11</v>
      </c>
      <c r="K12" s="38">
        <v>5560000</v>
      </c>
      <c r="L12" s="38">
        <v>1223300</v>
      </c>
      <c r="M12" s="39">
        <v>3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0.35</v>
      </c>
      <c r="D13" s="35">
        <v>0.35</v>
      </c>
      <c r="E13" s="35">
        <v>0.33</v>
      </c>
      <c r="F13" s="36">
        <v>0.34</v>
      </c>
      <c r="G13" s="36">
        <v>0.35</v>
      </c>
      <c r="H13" s="36">
        <v>0.36</v>
      </c>
      <c r="I13" s="37">
        <v>-2.777777777777779</v>
      </c>
      <c r="J13" s="38">
        <v>156</v>
      </c>
      <c r="K13" s="38">
        <v>614619853</v>
      </c>
      <c r="L13" s="38">
        <v>209835392.16999999</v>
      </c>
      <c r="M13" s="39">
        <v>5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0.14000000000000001</v>
      </c>
      <c r="D14" s="35">
        <v>0.14000000000000001</v>
      </c>
      <c r="E14" s="35">
        <v>0.14000000000000001</v>
      </c>
      <c r="F14" s="36">
        <v>0.14000000000000001</v>
      </c>
      <c r="G14" s="36">
        <v>0.14000000000000001</v>
      </c>
      <c r="H14" s="36">
        <v>0.14000000000000001</v>
      </c>
      <c r="I14" s="37">
        <v>0</v>
      </c>
      <c r="J14" s="38">
        <v>15</v>
      </c>
      <c r="K14" s="38">
        <v>59000000</v>
      </c>
      <c r="L14" s="38">
        <v>8260000</v>
      </c>
      <c r="M14" s="39">
        <v>4</v>
      </c>
      <c r="N14" s="40" t="s">
        <v>40</v>
      </c>
    </row>
    <row r="15" spans="1:14" ht="20.100000000000001" customHeight="1">
      <c r="A15" s="32" t="s">
        <v>418</v>
      </c>
      <c r="B15" s="33" t="s">
        <v>159</v>
      </c>
      <c r="C15" s="34">
        <v>1.1000000000000001</v>
      </c>
      <c r="D15" s="35">
        <v>1.1000000000000001</v>
      </c>
      <c r="E15" s="35">
        <v>1.1000000000000001</v>
      </c>
      <c r="F15" s="36">
        <v>1.1000000000000001</v>
      </c>
      <c r="G15" s="36">
        <v>1.1000000000000001</v>
      </c>
      <c r="H15" s="36">
        <v>1.1000000000000001</v>
      </c>
      <c r="I15" s="37">
        <v>0</v>
      </c>
      <c r="J15" s="38">
        <v>1</v>
      </c>
      <c r="K15" s="38">
        <v>45183</v>
      </c>
      <c r="L15" s="38">
        <v>49701.3</v>
      </c>
      <c r="M15" s="39">
        <v>1</v>
      </c>
      <c r="N15" s="40" t="s">
        <v>160</v>
      </c>
    </row>
    <row r="16" spans="1:14" ht="20.100000000000001" customHeight="1">
      <c r="A16" s="32" t="s">
        <v>400</v>
      </c>
      <c r="B16" s="33" t="s">
        <v>123</v>
      </c>
      <c r="C16" s="34">
        <v>0.25</v>
      </c>
      <c r="D16" s="35">
        <v>0.25</v>
      </c>
      <c r="E16" s="35">
        <v>0.24</v>
      </c>
      <c r="F16" s="36">
        <v>0.24</v>
      </c>
      <c r="G16" s="36">
        <v>0.24</v>
      </c>
      <c r="H16" s="36">
        <v>0.25</v>
      </c>
      <c r="I16" s="37">
        <v>-4.0000000000000036</v>
      </c>
      <c r="J16" s="38">
        <v>58</v>
      </c>
      <c r="K16" s="38">
        <v>107463119</v>
      </c>
      <c r="L16" s="38">
        <v>25825126.990000002</v>
      </c>
      <c r="M16" s="39">
        <v>5</v>
      </c>
      <c r="N16" s="40" t="s">
        <v>128</v>
      </c>
    </row>
    <row r="17" spans="1:14" ht="20.100000000000001" customHeight="1">
      <c r="A17" s="32" t="s">
        <v>38</v>
      </c>
      <c r="B17" s="33" t="s">
        <v>37</v>
      </c>
      <c r="C17" s="34">
        <v>1.71</v>
      </c>
      <c r="D17" s="35">
        <v>1.77</v>
      </c>
      <c r="E17" s="35">
        <v>1.7</v>
      </c>
      <c r="F17" s="36">
        <v>1.72</v>
      </c>
      <c r="G17" s="36">
        <v>1.75</v>
      </c>
      <c r="H17" s="36">
        <v>1.72</v>
      </c>
      <c r="I17" s="37">
        <v>1.744186046511631</v>
      </c>
      <c r="J17" s="38">
        <v>949</v>
      </c>
      <c r="K17" s="38">
        <v>1035659421</v>
      </c>
      <c r="L17" s="38">
        <v>1782475256.8100002</v>
      </c>
      <c r="M17" s="39">
        <v>5</v>
      </c>
      <c r="N17" s="40" t="s">
        <v>55</v>
      </c>
    </row>
    <row r="18" spans="1:14" ht="20.100000000000001" customHeight="1">
      <c r="A18" s="32" t="s">
        <v>393</v>
      </c>
      <c r="B18" s="33" t="s">
        <v>147</v>
      </c>
      <c r="C18" s="34">
        <v>0.05</v>
      </c>
      <c r="D18" s="34">
        <v>0.05</v>
      </c>
      <c r="E18" s="34">
        <v>0.05</v>
      </c>
      <c r="F18" s="36">
        <v>0.05</v>
      </c>
      <c r="G18" s="36">
        <v>0.05</v>
      </c>
      <c r="H18" s="36">
        <v>0.05</v>
      </c>
      <c r="I18" s="37">
        <v>0</v>
      </c>
      <c r="J18" s="38">
        <v>40</v>
      </c>
      <c r="K18" s="38">
        <v>1726026</v>
      </c>
      <c r="L18" s="38">
        <v>86301.3</v>
      </c>
      <c r="M18" s="39">
        <v>4</v>
      </c>
      <c r="N18" s="40" t="s">
        <v>241</v>
      </c>
    </row>
    <row r="19" spans="1:14" ht="20.100000000000001" customHeight="1">
      <c r="A19" s="32" t="s">
        <v>411</v>
      </c>
      <c r="B19" s="33" t="s">
        <v>182</v>
      </c>
      <c r="C19" s="34">
        <v>1</v>
      </c>
      <c r="D19" s="35">
        <v>1</v>
      </c>
      <c r="E19" s="35">
        <v>1</v>
      </c>
      <c r="F19" s="36">
        <v>1</v>
      </c>
      <c r="G19" s="36">
        <v>1</v>
      </c>
      <c r="H19" s="36">
        <v>1</v>
      </c>
      <c r="I19" s="37">
        <v>0</v>
      </c>
      <c r="J19" s="38">
        <v>1</v>
      </c>
      <c r="K19" s="38">
        <v>2000000</v>
      </c>
      <c r="L19" s="38">
        <v>2000000</v>
      </c>
      <c r="M19" s="39">
        <v>1</v>
      </c>
      <c r="N19" s="40" t="s">
        <v>196</v>
      </c>
    </row>
    <row r="20" spans="1:14" ht="20.100000000000001" customHeight="1">
      <c r="A20" s="32" t="s">
        <v>199</v>
      </c>
      <c r="B20" s="33" t="s">
        <v>198</v>
      </c>
      <c r="C20" s="34">
        <v>0.64</v>
      </c>
      <c r="D20" s="35">
        <v>0.66</v>
      </c>
      <c r="E20" s="35">
        <v>0.64</v>
      </c>
      <c r="F20" s="36">
        <v>0.65</v>
      </c>
      <c r="G20" s="36">
        <v>0.66</v>
      </c>
      <c r="H20" s="36">
        <v>0.67</v>
      </c>
      <c r="I20" s="37">
        <v>-1.4925373134328401</v>
      </c>
      <c r="J20" s="38">
        <v>13</v>
      </c>
      <c r="K20" s="38">
        <v>232168</v>
      </c>
      <c r="L20" s="38">
        <v>150233.38</v>
      </c>
      <c r="M20" s="39">
        <v>4</v>
      </c>
      <c r="N20" s="40" t="s">
        <v>283</v>
      </c>
    </row>
    <row r="21" spans="1:14" ht="16.5" customHeight="1">
      <c r="A21" s="41" t="s">
        <v>13</v>
      </c>
      <c r="B21" s="41"/>
      <c r="C21" s="122"/>
      <c r="D21" s="122"/>
      <c r="E21" s="122"/>
      <c r="F21" s="122"/>
      <c r="G21" s="122"/>
      <c r="H21" s="122"/>
      <c r="I21" s="122"/>
      <c r="J21" s="42">
        <f>SUM(J5:J20)</f>
        <v>3249</v>
      </c>
      <c r="K21" s="43">
        <f>SUM(K5:K20)</f>
        <v>3346190903</v>
      </c>
      <c r="L21" s="43">
        <f>SUM(L5:L20)</f>
        <v>3610659066.1000004</v>
      </c>
      <c r="M21" s="43">
        <v>5</v>
      </c>
      <c r="N21" s="41" t="s">
        <v>14</v>
      </c>
    </row>
    <row r="22" spans="1:14" ht="15" customHeight="1">
      <c r="A22" s="45" t="s">
        <v>27</v>
      </c>
      <c r="B22" s="45"/>
      <c r="C22" s="123" t="s">
        <v>95</v>
      </c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</row>
    <row r="23" spans="1:14" ht="20.100000000000001" customHeight="1">
      <c r="A23" s="32" t="s">
        <v>382</v>
      </c>
      <c r="B23" s="33" t="s">
        <v>32</v>
      </c>
      <c r="C23" s="100">
        <v>16.5</v>
      </c>
      <c r="D23" s="100">
        <v>16.75</v>
      </c>
      <c r="E23" s="100">
        <v>16.45</v>
      </c>
      <c r="F23" s="36">
        <v>16.55</v>
      </c>
      <c r="G23" s="36">
        <v>16.649999999999999</v>
      </c>
      <c r="H23" s="36">
        <v>16.5</v>
      </c>
      <c r="I23" s="37">
        <v>0.90909090909090384</v>
      </c>
      <c r="J23" s="38">
        <v>517</v>
      </c>
      <c r="K23" s="38">
        <v>42187810</v>
      </c>
      <c r="L23" s="38">
        <v>698127590.03999996</v>
      </c>
      <c r="M23" s="39">
        <v>5</v>
      </c>
      <c r="N23" s="40" t="s">
        <v>33</v>
      </c>
    </row>
    <row r="24" spans="1:14" ht="20.100000000000001" customHeight="1">
      <c r="A24" s="32" t="s">
        <v>112</v>
      </c>
      <c r="B24" s="33" t="s">
        <v>113</v>
      </c>
      <c r="C24" s="100">
        <v>3.6</v>
      </c>
      <c r="D24" s="100">
        <v>3.73</v>
      </c>
      <c r="E24" s="100">
        <v>3.6</v>
      </c>
      <c r="F24" s="36">
        <v>3.63</v>
      </c>
      <c r="G24" s="36">
        <v>3.7</v>
      </c>
      <c r="H24" s="36">
        <v>3.6</v>
      </c>
      <c r="I24" s="37">
        <v>2.7777777777777901</v>
      </c>
      <c r="J24" s="38">
        <v>30</v>
      </c>
      <c r="K24" s="38">
        <v>507230</v>
      </c>
      <c r="L24" s="38">
        <v>1839147.4500000002</v>
      </c>
      <c r="M24" s="39">
        <v>4</v>
      </c>
      <c r="N24" s="40" t="s">
        <v>300</v>
      </c>
    </row>
    <row r="25" spans="1:14" ht="20.100000000000001" customHeight="1">
      <c r="A25" s="41" t="s">
        <v>93</v>
      </c>
      <c r="B25" s="41"/>
      <c r="C25" s="62"/>
      <c r="D25" s="63"/>
      <c r="E25" s="63"/>
      <c r="F25" s="64"/>
      <c r="G25" s="64"/>
      <c r="H25" s="64"/>
      <c r="I25" s="65"/>
      <c r="J25" s="42">
        <f>SUM(J23:J24)</f>
        <v>547</v>
      </c>
      <c r="K25" s="43">
        <f>SUM(K23:K24)</f>
        <v>42695040</v>
      </c>
      <c r="L25" s="43">
        <f>SUM(L23:L24)</f>
        <v>699966737.49000001</v>
      </c>
      <c r="M25" s="43">
        <v>5</v>
      </c>
      <c r="N25" s="41" t="s">
        <v>14</v>
      </c>
    </row>
    <row r="26" spans="1:14" ht="20.100000000000001" customHeight="1">
      <c r="A26" s="45" t="s">
        <v>114</v>
      </c>
      <c r="B26" s="45"/>
      <c r="C26" s="123" t="s">
        <v>116</v>
      </c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</row>
    <row r="27" spans="1:14" s="11" customFormat="1" ht="20.100000000000001" customHeight="1">
      <c r="A27" s="32" t="s">
        <v>380</v>
      </c>
      <c r="B27" s="49" t="s">
        <v>162</v>
      </c>
      <c r="C27" s="46">
        <v>0.89</v>
      </c>
      <c r="D27" s="46">
        <v>0.9</v>
      </c>
      <c r="E27" s="46">
        <v>0.89</v>
      </c>
      <c r="F27" s="36">
        <v>0.9</v>
      </c>
      <c r="G27" s="36">
        <v>0.9</v>
      </c>
      <c r="H27" s="36">
        <v>0.9</v>
      </c>
      <c r="I27" s="37">
        <v>0</v>
      </c>
      <c r="J27" s="38">
        <v>7</v>
      </c>
      <c r="K27" s="38">
        <v>170270</v>
      </c>
      <c r="L27" s="38">
        <v>152960.91999999998</v>
      </c>
      <c r="M27" s="39">
        <v>3</v>
      </c>
      <c r="N27" s="40" t="s">
        <v>163</v>
      </c>
    </row>
    <row r="28" spans="1:14" s="11" customFormat="1" ht="20.100000000000001" customHeight="1">
      <c r="A28" s="32" t="s">
        <v>404</v>
      </c>
      <c r="B28" s="49" t="s">
        <v>148</v>
      </c>
      <c r="C28" s="46">
        <v>0.76</v>
      </c>
      <c r="D28" s="46">
        <v>0.76</v>
      </c>
      <c r="E28" s="46">
        <v>0.75</v>
      </c>
      <c r="F28" s="36">
        <v>0.75</v>
      </c>
      <c r="G28" s="36">
        <v>0.75</v>
      </c>
      <c r="H28" s="36">
        <v>0.78</v>
      </c>
      <c r="I28" s="37">
        <v>-3.8461538461538547</v>
      </c>
      <c r="J28" s="38">
        <v>3</v>
      </c>
      <c r="K28" s="38">
        <v>7000000</v>
      </c>
      <c r="L28" s="38">
        <v>5255000</v>
      </c>
      <c r="M28" s="39">
        <v>2</v>
      </c>
      <c r="N28" s="40" t="s">
        <v>149</v>
      </c>
    </row>
    <row r="29" spans="1:14" s="11" customFormat="1" ht="20.100000000000001" customHeight="1">
      <c r="A29" s="32" t="s">
        <v>305</v>
      </c>
      <c r="B29" s="49" t="s">
        <v>206</v>
      </c>
      <c r="C29" s="46">
        <v>0.43</v>
      </c>
      <c r="D29" s="46">
        <v>0.43</v>
      </c>
      <c r="E29" s="46">
        <v>0.43</v>
      </c>
      <c r="F29" s="36">
        <v>0.43</v>
      </c>
      <c r="G29" s="36">
        <v>0.43</v>
      </c>
      <c r="H29" s="36">
        <v>0.43</v>
      </c>
      <c r="I29" s="37">
        <v>0</v>
      </c>
      <c r="J29" s="38">
        <v>3</v>
      </c>
      <c r="K29" s="38">
        <v>1034675</v>
      </c>
      <c r="L29" s="38">
        <v>444910.25</v>
      </c>
      <c r="M29" s="39">
        <v>1</v>
      </c>
      <c r="N29" s="40" t="s">
        <v>210</v>
      </c>
    </row>
    <row r="30" spans="1:14" ht="15.75" customHeight="1">
      <c r="A30" s="41" t="s">
        <v>115</v>
      </c>
      <c r="B30" s="41"/>
      <c r="C30" s="62"/>
      <c r="D30" s="63"/>
      <c r="E30" s="63"/>
      <c r="F30" s="64"/>
      <c r="G30" s="64"/>
      <c r="H30" s="64"/>
      <c r="I30" s="65"/>
      <c r="J30" s="42">
        <f>SUM(J27:J29)</f>
        <v>13</v>
      </c>
      <c r="K30" s="43">
        <f>SUM(K27:K29)</f>
        <v>8204945</v>
      </c>
      <c r="L30" s="43">
        <f>SUM(L27:L29)</f>
        <v>5852871.1699999999</v>
      </c>
      <c r="M30" s="43">
        <v>3</v>
      </c>
      <c r="N30" s="41" t="s">
        <v>14</v>
      </c>
    </row>
    <row r="31" spans="1:14" ht="15.75" customHeight="1">
      <c r="A31" s="45" t="s">
        <v>28</v>
      </c>
      <c r="B31" s="45"/>
      <c r="C31" s="123" t="s">
        <v>31</v>
      </c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</row>
    <row r="32" spans="1:14" s="11" customFormat="1" ht="20.100000000000001" customHeight="1">
      <c r="A32" s="32" t="s">
        <v>389</v>
      </c>
      <c r="B32" s="33" t="s">
        <v>143</v>
      </c>
      <c r="C32" s="34">
        <v>4.5</v>
      </c>
      <c r="D32" s="35">
        <v>4.9000000000000004</v>
      </c>
      <c r="E32" s="35">
        <v>4.5</v>
      </c>
      <c r="F32" s="36">
        <v>4.7699999999999996</v>
      </c>
      <c r="G32" s="36">
        <v>4.75</v>
      </c>
      <c r="H32" s="36">
        <v>4.5</v>
      </c>
      <c r="I32" s="37">
        <v>5.555555555555558</v>
      </c>
      <c r="J32" s="38">
        <v>99</v>
      </c>
      <c r="K32" s="38">
        <v>101868809</v>
      </c>
      <c r="L32" s="38">
        <v>486025471.12</v>
      </c>
      <c r="M32" s="39">
        <v>5</v>
      </c>
      <c r="N32" s="40" t="s">
        <v>144</v>
      </c>
    </row>
    <row r="33" spans="1:14" s="11" customFormat="1" ht="20.100000000000001" customHeight="1">
      <c r="A33" s="32" t="s">
        <v>395</v>
      </c>
      <c r="B33" s="33" t="s">
        <v>211</v>
      </c>
      <c r="C33" s="34">
        <v>7</v>
      </c>
      <c r="D33" s="35">
        <v>7</v>
      </c>
      <c r="E33" s="35">
        <v>7</v>
      </c>
      <c r="F33" s="36">
        <v>7</v>
      </c>
      <c r="G33" s="36">
        <v>7</v>
      </c>
      <c r="H33" s="36">
        <v>7</v>
      </c>
      <c r="I33" s="37">
        <v>0</v>
      </c>
      <c r="J33" s="38">
        <v>6</v>
      </c>
      <c r="K33" s="38">
        <v>454153</v>
      </c>
      <c r="L33" s="38">
        <v>3179071</v>
      </c>
      <c r="M33" s="39">
        <v>2</v>
      </c>
      <c r="N33" s="40" t="s">
        <v>217</v>
      </c>
    </row>
    <row r="34" spans="1:14" s="11" customFormat="1" ht="20.100000000000001" customHeight="1">
      <c r="A34" s="32" t="s">
        <v>67</v>
      </c>
      <c r="B34" s="33" t="s">
        <v>68</v>
      </c>
      <c r="C34" s="34">
        <v>3.2</v>
      </c>
      <c r="D34" s="35">
        <v>3.28</v>
      </c>
      <c r="E34" s="35">
        <v>3.17</v>
      </c>
      <c r="F34" s="36">
        <v>3.24</v>
      </c>
      <c r="G34" s="36">
        <v>3.27</v>
      </c>
      <c r="H34" s="36">
        <v>3.2</v>
      </c>
      <c r="I34" s="37">
        <v>2.1874999999999867</v>
      </c>
      <c r="J34" s="38">
        <v>117</v>
      </c>
      <c r="K34" s="38">
        <v>10743352</v>
      </c>
      <c r="L34" s="38">
        <v>34774376.140000001</v>
      </c>
      <c r="M34" s="39">
        <v>3</v>
      </c>
      <c r="N34" s="40" t="s">
        <v>69</v>
      </c>
    </row>
    <row r="35" spans="1:14" s="11" customFormat="1" ht="20.100000000000001" customHeight="1">
      <c r="A35" s="32" t="s">
        <v>401</v>
      </c>
      <c r="B35" s="33" t="s">
        <v>177</v>
      </c>
      <c r="C35" s="34">
        <v>0.71</v>
      </c>
      <c r="D35" s="34">
        <v>0.71</v>
      </c>
      <c r="E35" s="34">
        <v>0.71</v>
      </c>
      <c r="F35" s="36">
        <v>0.7</v>
      </c>
      <c r="G35" s="36">
        <v>0.71</v>
      </c>
      <c r="H35" s="36">
        <v>0.71</v>
      </c>
      <c r="I35" s="37">
        <v>0</v>
      </c>
      <c r="J35" s="38">
        <v>4</v>
      </c>
      <c r="K35" s="38">
        <v>602492</v>
      </c>
      <c r="L35" s="38">
        <v>422122.17</v>
      </c>
      <c r="M35" s="39">
        <v>4</v>
      </c>
      <c r="N35" s="40" t="s">
        <v>179</v>
      </c>
    </row>
    <row r="36" spans="1:14" s="11" customFormat="1" ht="20.100000000000001" customHeight="1">
      <c r="A36" s="32" t="s">
        <v>70</v>
      </c>
      <c r="B36" s="33" t="s">
        <v>71</v>
      </c>
      <c r="C36" s="34">
        <v>23.69</v>
      </c>
      <c r="D36" s="35">
        <v>23.9</v>
      </c>
      <c r="E36" s="35">
        <v>23.25</v>
      </c>
      <c r="F36" s="36">
        <v>23.52</v>
      </c>
      <c r="G36" s="36">
        <v>23.4</v>
      </c>
      <c r="H36" s="36">
        <v>23.2</v>
      </c>
      <c r="I36" s="37">
        <v>0.86206896551723755</v>
      </c>
      <c r="J36" s="38">
        <v>132</v>
      </c>
      <c r="K36" s="38">
        <v>3404915</v>
      </c>
      <c r="L36" s="38">
        <v>80068393.209999993</v>
      </c>
      <c r="M36" s="39">
        <v>5</v>
      </c>
      <c r="N36" s="40" t="s">
        <v>72</v>
      </c>
    </row>
    <row r="37" spans="1:14" s="11" customFormat="1" ht="20.100000000000001" customHeight="1">
      <c r="A37" s="32" t="s">
        <v>403</v>
      </c>
      <c r="B37" s="33" t="s">
        <v>118</v>
      </c>
      <c r="C37" s="34">
        <v>0.6</v>
      </c>
      <c r="D37" s="34">
        <v>0.6</v>
      </c>
      <c r="E37" s="34">
        <v>0.6</v>
      </c>
      <c r="F37" s="36">
        <v>0.6</v>
      </c>
      <c r="G37" s="36">
        <v>0.6</v>
      </c>
      <c r="H37" s="36">
        <v>0.6</v>
      </c>
      <c r="I37" s="37">
        <v>0</v>
      </c>
      <c r="J37" s="38">
        <v>8</v>
      </c>
      <c r="K37" s="38">
        <v>348152</v>
      </c>
      <c r="L37" s="38">
        <v>208891.2</v>
      </c>
      <c r="M37" s="39">
        <v>3</v>
      </c>
      <c r="N37" s="40" t="s">
        <v>333</v>
      </c>
    </row>
    <row r="38" spans="1:14" ht="15.75" customHeight="1">
      <c r="A38" s="41" t="s">
        <v>94</v>
      </c>
      <c r="B38" s="41"/>
      <c r="C38" s="62"/>
      <c r="D38" s="63"/>
      <c r="E38" s="63"/>
      <c r="F38" s="64"/>
      <c r="G38" s="64"/>
      <c r="H38" s="64"/>
      <c r="I38" s="65"/>
      <c r="J38" s="42">
        <f>SUM(J32:J37)</f>
        <v>366</v>
      </c>
      <c r="K38" s="43">
        <f>SUM(K32:K37)</f>
        <v>117421873</v>
      </c>
      <c r="L38" s="43">
        <f>SUM(L32:L37)</f>
        <v>604678324.84000003</v>
      </c>
      <c r="M38" s="43">
        <v>5</v>
      </c>
      <c r="N38" s="41" t="s">
        <v>14</v>
      </c>
    </row>
    <row r="39" spans="1:14" ht="33.75" customHeight="1">
      <c r="A39" s="20" t="s">
        <v>4</v>
      </c>
      <c r="B39" s="154" t="s">
        <v>429</v>
      </c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</row>
    <row r="40" spans="1:14" ht="25.5" customHeight="1">
      <c r="A40" s="24" t="s">
        <v>5</v>
      </c>
      <c r="B40" s="160" t="s">
        <v>430</v>
      </c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</row>
    <row r="41" spans="1:14" ht="66" customHeight="1">
      <c r="A41" s="26" t="s">
        <v>0</v>
      </c>
      <c r="B41" s="27" t="s">
        <v>6</v>
      </c>
      <c r="C41" s="27" t="s">
        <v>7</v>
      </c>
      <c r="D41" s="27" t="s">
        <v>8</v>
      </c>
      <c r="E41" s="27" t="s">
        <v>9</v>
      </c>
      <c r="F41" s="27" t="s">
        <v>22</v>
      </c>
      <c r="G41" s="27" t="s">
        <v>2</v>
      </c>
      <c r="H41" s="27" t="s">
        <v>23</v>
      </c>
      <c r="I41" s="28" t="s">
        <v>10</v>
      </c>
      <c r="J41" s="29" t="s">
        <v>97</v>
      </c>
      <c r="K41" s="27" t="s">
        <v>64</v>
      </c>
      <c r="L41" s="27" t="s">
        <v>65</v>
      </c>
      <c r="M41" s="27" t="s">
        <v>11</v>
      </c>
      <c r="N41" s="30" t="s">
        <v>1</v>
      </c>
    </row>
    <row r="42" spans="1:14" ht="20.100000000000001" customHeight="1">
      <c r="A42" s="157" t="s">
        <v>76</v>
      </c>
      <c r="B42" s="157"/>
      <c r="C42" s="57"/>
      <c r="D42" s="58"/>
      <c r="E42" s="58"/>
      <c r="F42" s="59"/>
      <c r="G42" s="59"/>
      <c r="H42" s="59"/>
      <c r="I42" s="60"/>
      <c r="J42" s="61"/>
      <c r="K42" s="61"/>
      <c r="L42" s="61"/>
      <c r="M42" s="158" t="s">
        <v>30</v>
      </c>
      <c r="N42" s="159"/>
    </row>
    <row r="43" spans="1:14" ht="20.100000000000001" customHeight="1">
      <c r="A43" s="32" t="s">
        <v>56</v>
      </c>
      <c r="B43" s="33" t="s">
        <v>57</v>
      </c>
      <c r="C43" s="34">
        <v>2.2799999999999998</v>
      </c>
      <c r="D43" s="34">
        <v>2.2799999999999998</v>
      </c>
      <c r="E43" s="35">
        <v>2.25</v>
      </c>
      <c r="F43" s="36">
        <v>2.2599999999999998</v>
      </c>
      <c r="G43" s="36">
        <v>2.2599999999999998</v>
      </c>
      <c r="H43" s="36">
        <v>2.2799999999999998</v>
      </c>
      <c r="I43" s="37">
        <v>-0.87719298245614308</v>
      </c>
      <c r="J43" s="38">
        <v>250</v>
      </c>
      <c r="K43" s="38">
        <v>216849996</v>
      </c>
      <c r="L43" s="38">
        <v>489354379.96000004</v>
      </c>
      <c r="M43" s="39">
        <v>5</v>
      </c>
      <c r="N43" s="40" t="s">
        <v>58</v>
      </c>
    </row>
    <row r="44" spans="1:14" ht="20.100000000000001" customHeight="1">
      <c r="A44" s="32" t="s">
        <v>156</v>
      </c>
      <c r="B44" s="33" t="s">
        <v>155</v>
      </c>
      <c r="C44" s="34">
        <v>5.5</v>
      </c>
      <c r="D44" s="34">
        <v>5.5</v>
      </c>
      <c r="E44" s="35">
        <v>5.36</v>
      </c>
      <c r="F44" s="36">
        <v>5.43</v>
      </c>
      <c r="G44" s="36">
        <v>5.36</v>
      </c>
      <c r="H44" s="36">
        <v>5.5</v>
      </c>
      <c r="I44" s="37">
        <v>-2.5454545454545396</v>
      </c>
      <c r="J44" s="38">
        <v>20</v>
      </c>
      <c r="K44" s="38">
        <v>775520</v>
      </c>
      <c r="L44" s="38">
        <v>4209456.24</v>
      </c>
      <c r="M44" s="39">
        <v>5</v>
      </c>
      <c r="N44" s="40" t="s">
        <v>157</v>
      </c>
    </row>
    <row r="45" spans="1:14" ht="20.100000000000001" customHeight="1">
      <c r="A45" s="32" t="s">
        <v>186</v>
      </c>
      <c r="B45" s="33" t="s">
        <v>184</v>
      </c>
      <c r="C45" s="34">
        <v>19.25</v>
      </c>
      <c r="D45" s="34">
        <v>19.25</v>
      </c>
      <c r="E45" s="34">
        <v>19.2</v>
      </c>
      <c r="F45" s="36">
        <v>19.239999999999998</v>
      </c>
      <c r="G45" s="36">
        <v>19.2</v>
      </c>
      <c r="H45" s="36">
        <v>19.25</v>
      </c>
      <c r="I45" s="37">
        <v>-0.25974025974025983</v>
      </c>
      <c r="J45" s="38">
        <v>6</v>
      </c>
      <c r="K45" s="38">
        <v>15886</v>
      </c>
      <c r="L45" s="38">
        <v>305664.71000000002</v>
      </c>
      <c r="M45" s="39">
        <v>3</v>
      </c>
      <c r="N45" s="40" t="s">
        <v>195</v>
      </c>
    </row>
    <row r="46" spans="1:14" ht="20.100000000000001" customHeight="1">
      <c r="A46" s="32" t="s">
        <v>59</v>
      </c>
      <c r="B46" s="33" t="s">
        <v>34</v>
      </c>
      <c r="C46" s="34">
        <v>6.2</v>
      </c>
      <c r="D46" s="35">
        <v>6.3</v>
      </c>
      <c r="E46" s="35">
        <v>6.16</v>
      </c>
      <c r="F46" s="36">
        <v>6.2</v>
      </c>
      <c r="G46" s="36">
        <v>6.16</v>
      </c>
      <c r="H46" s="36">
        <v>6.2</v>
      </c>
      <c r="I46" s="37">
        <v>-0.64516129032258229</v>
      </c>
      <c r="J46" s="38">
        <v>484</v>
      </c>
      <c r="K46" s="38">
        <v>73686854</v>
      </c>
      <c r="L46" s="38">
        <v>456538978.97000003</v>
      </c>
      <c r="M46" s="39">
        <v>5</v>
      </c>
      <c r="N46" s="40" t="s">
        <v>35</v>
      </c>
    </row>
    <row r="47" spans="1:14" ht="20.100000000000001" customHeight="1">
      <c r="A47" s="32" t="s">
        <v>60</v>
      </c>
      <c r="B47" s="33" t="s">
        <v>41</v>
      </c>
      <c r="C47" s="34">
        <v>2.4500000000000002</v>
      </c>
      <c r="D47" s="35">
        <v>2.4500000000000002</v>
      </c>
      <c r="E47" s="35">
        <v>2.2999999999999998</v>
      </c>
      <c r="F47" s="36">
        <v>2.35</v>
      </c>
      <c r="G47" s="36">
        <v>2.2999999999999998</v>
      </c>
      <c r="H47" s="36">
        <v>2.4500000000000002</v>
      </c>
      <c r="I47" s="37">
        <v>-6.1224489795918551</v>
      </c>
      <c r="J47" s="38">
        <v>28</v>
      </c>
      <c r="K47" s="38">
        <v>1724439</v>
      </c>
      <c r="L47" s="38">
        <v>4047715.26</v>
      </c>
      <c r="M47" s="39">
        <v>5</v>
      </c>
      <c r="N47" s="40" t="s">
        <v>61</v>
      </c>
    </row>
    <row r="48" spans="1:14" ht="20.100000000000001" customHeight="1">
      <c r="A48" s="32" t="s">
        <v>388</v>
      </c>
      <c r="B48" s="33" t="s">
        <v>46</v>
      </c>
      <c r="C48" s="106">
        <v>2.4</v>
      </c>
      <c r="D48" s="106">
        <v>2.5</v>
      </c>
      <c r="E48" s="106">
        <v>2.4</v>
      </c>
      <c r="F48" s="36">
        <v>2.4300000000000002</v>
      </c>
      <c r="G48" s="46">
        <v>2.5</v>
      </c>
      <c r="H48" s="46">
        <v>2.4</v>
      </c>
      <c r="I48" s="37">
        <v>4.1666666666666741</v>
      </c>
      <c r="J48" s="38">
        <v>10</v>
      </c>
      <c r="K48" s="38">
        <v>75954</v>
      </c>
      <c r="L48" s="38">
        <v>184540.41999999998</v>
      </c>
      <c r="M48" s="39">
        <v>3</v>
      </c>
      <c r="N48" s="40" t="s">
        <v>44</v>
      </c>
    </row>
    <row r="49" spans="1:14" ht="20.100000000000001" customHeight="1">
      <c r="A49" s="32" t="s">
        <v>127</v>
      </c>
      <c r="B49" s="33" t="s">
        <v>126</v>
      </c>
      <c r="C49" s="106">
        <v>6.35</v>
      </c>
      <c r="D49" s="106">
        <v>6.35</v>
      </c>
      <c r="E49" s="106">
        <v>6.35</v>
      </c>
      <c r="F49" s="36">
        <v>6.35</v>
      </c>
      <c r="G49" s="36">
        <v>6.35</v>
      </c>
      <c r="H49" s="36">
        <v>6.05</v>
      </c>
      <c r="I49" s="37">
        <v>4.9586776859504189</v>
      </c>
      <c r="J49" s="38">
        <v>9</v>
      </c>
      <c r="K49" s="38">
        <v>22119</v>
      </c>
      <c r="L49" s="38">
        <v>140455.65000000002</v>
      </c>
      <c r="M49" s="39">
        <v>4</v>
      </c>
      <c r="N49" s="40" t="s">
        <v>129</v>
      </c>
    </row>
    <row r="50" spans="1:14" ht="20.100000000000001" customHeight="1">
      <c r="A50" s="32" t="s">
        <v>390</v>
      </c>
      <c r="B50" s="33" t="s">
        <v>185</v>
      </c>
      <c r="C50" s="106">
        <v>1.25</v>
      </c>
      <c r="D50" s="106">
        <v>1.29</v>
      </c>
      <c r="E50" s="106">
        <v>1.24</v>
      </c>
      <c r="F50" s="36">
        <v>1.25</v>
      </c>
      <c r="G50" s="36">
        <v>1.24</v>
      </c>
      <c r="H50" s="36">
        <v>1.22</v>
      </c>
      <c r="I50" s="37">
        <v>1.6393442622950838</v>
      </c>
      <c r="J50" s="38">
        <v>15</v>
      </c>
      <c r="K50" s="38">
        <v>789236</v>
      </c>
      <c r="L50" s="38">
        <v>987132.72</v>
      </c>
      <c r="M50" s="39">
        <v>4</v>
      </c>
      <c r="N50" s="40" t="s">
        <v>194</v>
      </c>
    </row>
    <row r="51" spans="1:14" ht="20.100000000000001" customHeight="1">
      <c r="A51" s="32" t="s">
        <v>84</v>
      </c>
      <c r="B51" s="33" t="s">
        <v>85</v>
      </c>
      <c r="C51" s="34">
        <v>2.2999999999999998</v>
      </c>
      <c r="D51" s="35">
        <v>2.2999999999999998</v>
      </c>
      <c r="E51" s="35">
        <v>2.29</v>
      </c>
      <c r="F51" s="36">
        <v>2.2999999999999998</v>
      </c>
      <c r="G51" s="46">
        <v>2.2999999999999998</v>
      </c>
      <c r="H51" s="46">
        <v>2.29</v>
      </c>
      <c r="I51" s="37">
        <v>0.4366812227074135</v>
      </c>
      <c r="J51" s="38">
        <v>15</v>
      </c>
      <c r="K51" s="38">
        <v>790047</v>
      </c>
      <c r="L51" s="38">
        <v>1817058.72</v>
      </c>
      <c r="M51" s="39">
        <v>4</v>
      </c>
      <c r="N51" s="40" t="s">
        <v>86</v>
      </c>
    </row>
    <row r="52" spans="1:14" ht="20.100000000000001" customHeight="1">
      <c r="A52" s="126" t="s">
        <v>15</v>
      </c>
      <c r="B52" s="126"/>
      <c r="C52" s="126"/>
      <c r="D52" s="126"/>
      <c r="E52" s="126"/>
      <c r="F52" s="126"/>
      <c r="G52" s="126"/>
      <c r="H52" s="126"/>
      <c r="I52" s="126"/>
      <c r="J52" s="42">
        <f>SUM(J43:J51)</f>
        <v>837</v>
      </c>
      <c r="K52" s="43">
        <f>SUM(K43:K51)</f>
        <v>294730051</v>
      </c>
      <c r="L52" s="43">
        <f>SUM(L43:L51)</f>
        <v>957585382.6500001</v>
      </c>
      <c r="M52" s="43">
        <v>5</v>
      </c>
      <c r="N52" s="47" t="s">
        <v>14</v>
      </c>
    </row>
    <row r="53" spans="1:14" ht="20.100000000000001" customHeight="1">
      <c r="A53" s="162" t="s">
        <v>16</v>
      </c>
      <c r="B53" s="163"/>
      <c r="C53" s="59"/>
      <c r="D53" s="58"/>
      <c r="E53" s="58"/>
      <c r="F53" s="59"/>
      <c r="G53" s="59"/>
      <c r="H53" s="59"/>
      <c r="I53" s="60"/>
      <c r="J53" s="61"/>
      <c r="K53" s="61"/>
      <c r="L53" s="61"/>
      <c r="M53" s="158" t="s">
        <v>63</v>
      </c>
      <c r="N53" s="159"/>
    </row>
    <row r="54" spans="1:14" ht="20.100000000000001" customHeight="1">
      <c r="A54" s="48" t="s">
        <v>90</v>
      </c>
      <c r="B54" s="48" t="s">
        <v>91</v>
      </c>
      <c r="C54" s="34">
        <v>9.1</v>
      </c>
      <c r="D54" s="34">
        <v>9.14</v>
      </c>
      <c r="E54" s="34">
        <v>9</v>
      </c>
      <c r="F54" s="36">
        <v>9.01</v>
      </c>
      <c r="G54" s="36">
        <v>9</v>
      </c>
      <c r="H54" s="36">
        <v>9.1</v>
      </c>
      <c r="I54" s="37">
        <v>-1.098901098901095</v>
      </c>
      <c r="J54" s="38">
        <v>35</v>
      </c>
      <c r="K54" s="38">
        <v>1521804</v>
      </c>
      <c r="L54" s="38">
        <v>13714151.649999999</v>
      </c>
      <c r="M54" s="39">
        <v>5</v>
      </c>
      <c r="N54" s="5" t="s">
        <v>92</v>
      </c>
    </row>
    <row r="55" spans="1:14" ht="20.100000000000001" customHeight="1">
      <c r="A55" s="48" t="s">
        <v>109</v>
      </c>
      <c r="B55" s="48" t="s">
        <v>110</v>
      </c>
      <c r="C55" s="34">
        <v>11.75</v>
      </c>
      <c r="D55" s="34">
        <v>12</v>
      </c>
      <c r="E55" s="34">
        <v>11.75</v>
      </c>
      <c r="F55" s="36">
        <v>11.98</v>
      </c>
      <c r="G55" s="36">
        <v>11.88</v>
      </c>
      <c r="H55" s="36">
        <v>11.75</v>
      </c>
      <c r="I55" s="37">
        <v>1.1063829787234081</v>
      </c>
      <c r="J55" s="38">
        <v>12</v>
      </c>
      <c r="K55" s="38">
        <v>27701</v>
      </c>
      <c r="L55" s="38">
        <v>331817.64</v>
      </c>
      <c r="M55" s="39">
        <v>5</v>
      </c>
      <c r="N55" s="5" t="s">
        <v>111</v>
      </c>
    </row>
    <row r="56" spans="1:14" ht="20.100000000000001" customHeight="1">
      <c r="A56" s="48" t="s">
        <v>377</v>
      </c>
      <c r="B56" s="48" t="s">
        <v>105</v>
      </c>
      <c r="C56" s="34">
        <v>9</v>
      </c>
      <c r="D56" s="34">
        <v>9</v>
      </c>
      <c r="E56" s="34">
        <v>9</v>
      </c>
      <c r="F56" s="36">
        <v>9</v>
      </c>
      <c r="G56" s="36">
        <v>9</v>
      </c>
      <c r="H56" s="36">
        <v>9.25</v>
      </c>
      <c r="I56" s="37">
        <v>-2.7027027027026973</v>
      </c>
      <c r="J56" s="38">
        <v>1</v>
      </c>
      <c r="K56" s="38">
        <v>241203</v>
      </c>
      <c r="L56" s="38">
        <v>2170827</v>
      </c>
      <c r="M56" s="39">
        <v>1</v>
      </c>
      <c r="N56" s="5" t="s">
        <v>108</v>
      </c>
    </row>
    <row r="57" spans="1:14" ht="20.100000000000001" customHeight="1">
      <c r="A57" s="48" t="s">
        <v>412</v>
      </c>
      <c r="B57" s="48" t="s">
        <v>353</v>
      </c>
      <c r="C57" s="34">
        <v>14.05</v>
      </c>
      <c r="D57" s="34">
        <v>14.05</v>
      </c>
      <c r="E57" s="34">
        <v>13.5</v>
      </c>
      <c r="F57" s="36">
        <v>13.55</v>
      </c>
      <c r="G57" s="36">
        <v>13.5</v>
      </c>
      <c r="H57" s="36">
        <v>14.05</v>
      </c>
      <c r="I57" s="37">
        <v>-3.9145907473309705</v>
      </c>
      <c r="J57" s="38">
        <v>8</v>
      </c>
      <c r="K57" s="38">
        <v>62468</v>
      </c>
      <c r="L57" s="38">
        <v>846262.15</v>
      </c>
      <c r="M57" s="39">
        <v>3</v>
      </c>
      <c r="N57" s="5" t="s">
        <v>354</v>
      </c>
    </row>
    <row r="58" spans="1:14" ht="20.100000000000001" customHeight="1">
      <c r="A58" s="48" t="s">
        <v>125</v>
      </c>
      <c r="B58" s="48" t="s">
        <v>124</v>
      </c>
      <c r="C58" s="34">
        <v>50</v>
      </c>
      <c r="D58" s="34">
        <v>50</v>
      </c>
      <c r="E58" s="34">
        <v>47.6</v>
      </c>
      <c r="F58" s="36">
        <v>47.79</v>
      </c>
      <c r="G58" s="34">
        <v>47.6</v>
      </c>
      <c r="H58" s="34">
        <v>50</v>
      </c>
      <c r="I58" s="37">
        <v>-4.7999999999999936</v>
      </c>
      <c r="J58" s="38">
        <v>15</v>
      </c>
      <c r="K58" s="38">
        <v>11722</v>
      </c>
      <c r="L58" s="38">
        <v>560147.79999999993</v>
      </c>
      <c r="M58" s="39">
        <v>4</v>
      </c>
      <c r="N58" s="5" t="s">
        <v>130</v>
      </c>
    </row>
    <row r="59" spans="1:14" ht="20.100000000000001" customHeight="1">
      <c r="A59" s="126" t="s">
        <v>17</v>
      </c>
      <c r="B59" s="126"/>
      <c r="C59" s="156"/>
      <c r="D59" s="156"/>
      <c r="E59" s="156"/>
      <c r="F59" s="156"/>
      <c r="G59" s="156"/>
      <c r="H59" s="156"/>
      <c r="I59" s="156"/>
      <c r="J59" s="42">
        <f>SUM(J54:J58)</f>
        <v>71</v>
      </c>
      <c r="K59" s="43">
        <f>SUM(K54:K58)</f>
        <v>1864898</v>
      </c>
      <c r="L59" s="43">
        <f>SUM(L54:L58)</f>
        <v>17623206.239999998</v>
      </c>
      <c r="M59" s="43">
        <v>5</v>
      </c>
      <c r="N59" s="47" t="s">
        <v>14</v>
      </c>
    </row>
    <row r="60" spans="1:14" ht="20.100000000000001" customHeight="1">
      <c r="A60" s="31" t="s">
        <v>18</v>
      </c>
      <c r="B60" s="123" t="s">
        <v>29</v>
      </c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</row>
    <row r="61" spans="1:14" ht="20.100000000000001" customHeight="1">
      <c r="A61" s="49" t="s">
        <v>398</v>
      </c>
      <c r="B61" s="49" t="s">
        <v>218</v>
      </c>
      <c r="C61" s="46">
        <v>0.37</v>
      </c>
      <c r="D61" s="46">
        <v>0.38</v>
      </c>
      <c r="E61" s="46">
        <v>0.36</v>
      </c>
      <c r="F61" s="36">
        <v>0.36</v>
      </c>
      <c r="G61" s="36">
        <v>0.36</v>
      </c>
      <c r="H61" s="36">
        <v>0.37</v>
      </c>
      <c r="I61" s="37">
        <v>-2.7027027027027084</v>
      </c>
      <c r="J61" s="38">
        <v>31</v>
      </c>
      <c r="K61" s="38">
        <v>23744690</v>
      </c>
      <c r="L61" s="38">
        <v>8595195.3000000007</v>
      </c>
      <c r="M61" s="39">
        <v>5</v>
      </c>
      <c r="N61" s="40" t="s">
        <v>219</v>
      </c>
    </row>
    <row r="62" spans="1:14" ht="20.100000000000001" customHeight="1">
      <c r="A62" s="49" t="s">
        <v>221</v>
      </c>
      <c r="B62" s="49" t="s">
        <v>222</v>
      </c>
      <c r="C62" s="46">
        <v>2.11</v>
      </c>
      <c r="D62" s="46">
        <v>2.11</v>
      </c>
      <c r="E62" s="46">
        <v>2.11</v>
      </c>
      <c r="F62" s="36">
        <v>2.11</v>
      </c>
      <c r="G62" s="36">
        <v>2.11</v>
      </c>
      <c r="H62" s="36">
        <v>2.11</v>
      </c>
      <c r="I62" s="37">
        <v>0</v>
      </c>
      <c r="J62" s="38">
        <v>4</v>
      </c>
      <c r="K62" s="38">
        <v>93841</v>
      </c>
      <c r="L62" s="38">
        <v>198004.51</v>
      </c>
      <c r="M62" s="39">
        <v>1</v>
      </c>
      <c r="N62" s="40" t="s">
        <v>224</v>
      </c>
    </row>
    <row r="63" spans="1:14" ht="20.100000000000001" customHeight="1">
      <c r="A63" s="49" t="s">
        <v>391</v>
      </c>
      <c r="B63" s="49" t="s">
        <v>362</v>
      </c>
      <c r="C63" s="46">
        <v>4.3</v>
      </c>
      <c r="D63" s="46">
        <v>4.45</v>
      </c>
      <c r="E63" s="46">
        <v>4.3</v>
      </c>
      <c r="F63" s="36">
        <v>4.42</v>
      </c>
      <c r="G63" s="36">
        <v>4.45</v>
      </c>
      <c r="H63" s="36">
        <v>4.3</v>
      </c>
      <c r="I63" s="37">
        <v>3.488372093023262</v>
      </c>
      <c r="J63" s="38">
        <v>9</v>
      </c>
      <c r="K63" s="38">
        <v>75242</v>
      </c>
      <c r="L63" s="38">
        <v>332471.3</v>
      </c>
      <c r="M63" s="39">
        <v>5</v>
      </c>
      <c r="N63" s="40" t="s">
        <v>363</v>
      </c>
    </row>
    <row r="64" spans="1:14" ht="20.100000000000001" customHeight="1">
      <c r="A64" s="49" t="s">
        <v>364</v>
      </c>
      <c r="B64" s="49" t="s">
        <v>188</v>
      </c>
      <c r="C64" s="46">
        <v>10</v>
      </c>
      <c r="D64" s="46">
        <v>10</v>
      </c>
      <c r="E64" s="46">
        <v>10</v>
      </c>
      <c r="F64" s="36">
        <v>10</v>
      </c>
      <c r="G64" s="36">
        <v>10</v>
      </c>
      <c r="H64" s="36">
        <v>10</v>
      </c>
      <c r="I64" s="37">
        <v>0</v>
      </c>
      <c r="J64" s="38">
        <v>1</v>
      </c>
      <c r="K64" s="38">
        <v>100000</v>
      </c>
      <c r="L64" s="38">
        <v>1000000</v>
      </c>
      <c r="M64" s="39">
        <v>1</v>
      </c>
      <c r="N64" s="40" t="s">
        <v>193</v>
      </c>
    </row>
    <row r="65" spans="1:14" ht="20.100000000000001" customHeight="1">
      <c r="A65" s="49" t="s">
        <v>365</v>
      </c>
      <c r="B65" s="49" t="s">
        <v>366</v>
      </c>
      <c r="C65" s="46">
        <v>10.5</v>
      </c>
      <c r="D65" s="46">
        <v>11</v>
      </c>
      <c r="E65" s="46">
        <v>9.99</v>
      </c>
      <c r="F65" s="36">
        <v>10.46</v>
      </c>
      <c r="G65" s="36">
        <v>10.5</v>
      </c>
      <c r="H65" s="36">
        <v>10.5</v>
      </c>
      <c r="I65" s="37">
        <v>0</v>
      </c>
      <c r="J65" s="38">
        <v>100</v>
      </c>
      <c r="K65" s="38">
        <v>1434210</v>
      </c>
      <c r="L65" s="38">
        <v>14999762.210000001</v>
      </c>
      <c r="M65" s="39">
        <v>5</v>
      </c>
      <c r="N65" s="40" t="s">
        <v>367</v>
      </c>
    </row>
    <row r="66" spans="1:14" ht="20.100000000000001" customHeight="1">
      <c r="A66" s="126" t="s">
        <v>19</v>
      </c>
      <c r="B66" s="126"/>
      <c r="C66" s="126"/>
      <c r="D66" s="126"/>
      <c r="E66" s="126"/>
      <c r="F66" s="126"/>
      <c r="G66" s="126"/>
      <c r="H66" s="126"/>
      <c r="I66" s="126"/>
      <c r="J66" s="42">
        <f>SUM(J61:J65)</f>
        <v>145</v>
      </c>
      <c r="K66" s="43">
        <f>SUM(K61:K65)</f>
        <v>25447983</v>
      </c>
      <c r="L66" s="43">
        <f>SUM(L61:L65)</f>
        <v>25125433.32</v>
      </c>
      <c r="M66" s="43">
        <v>5</v>
      </c>
      <c r="N66" s="47" t="s">
        <v>14</v>
      </c>
    </row>
    <row r="67" spans="1:14" ht="20.100000000000001" customHeight="1">
      <c r="A67" s="126" t="s">
        <v>20</v>
      </c>
      <c r="B67" s="126"/>
      <c r="C67" s="126"/>
      <c r="D67" s="126"/>
      <c r="E67" s="126"/>
      <c r="F67" s="126"/>
      <c r="G67" s="126"/>
      <c r="H67" s="126"/>
      <c r="I67" s="126"/>
      <c r="J67" s="43">
        <f>J66+J59+J52+J38+J30+J25+J21</f>
        <v>5228</v>
      </c>
      <c r="K67" s="43">
        <f>K66+K59+K52+K38+K30+K25+K21</f>
        <v>3836555693</v>
      </c>
      <c r="L67" s="43">
        <f>L66+L59+L52+L38+L30+L25+L21</f>
        <v>5921491021.8100004</v>
      </c>
      <c r="M67" s="50">
        <v>5</v>
      </c>
      <c r="N67" s="51" t="s">
        <v>21</v>
      </c>
    </row>
    <row r="68" spans="1:14" ht="20.100000000000001" customHeight="1">
      <c r="J68" s="19"/>
      <c r="K68" s="19"/>
      <c r="L68" s="19"/>
      <c r="M68" s="4"/>
    </row>
    <row r="69" spans="1:14" ht="20.100000000000001" customHeight="1">
      <c r="J69" s="4"/>
      <c r="K69" s="4"/>
      <c r="L69" s="4"/>
      <c r="M69" s="19"/>
      <c r="N69" s="19"/>
    </row>
    <row r="70" spans="1:14" ht="20.100000000000001" customHeight="1">
      <c r="K70" s="7"/>
      <c r="L70" s="7"/>
    </row>
    <row r="71" spans="1:14" ht="20.100000000000001" customHeight="1"/>
  </sheetData>
  <mergeCells count="22">
    <mergeCell ref="M53:N53"/>
    <mergeCell ref="B4:N4"/>
    <mergeCell ref="C21:I21"/>
    <mergeCell ref="A53:B53"/>
    <mergeCell ref="C22:N22"/>
    <mergeCell ref="C31:N31"/>
    <mergeCell ref="B1:N1"/>
    <mergeCell ref="B39:N39"/>
    <mergeCell ref="A67:B67"/>
    <mergeCell ref="C67:I67"/>
    <mergeCell ref="A52:B52"/>
    <mergeCell ref="C52:I52"/>
    <mergeCell ref="C26:N26"/>
    <mergeCell ref="A66:B66"/>
    <mergeCell ref="C59:I59"/>
    <mergeCell ref="B60:N60"/>
    <mergeCell ref="A59:B59"/>
    <mergeCell ref="C66:I66"/>
    <mergeCell ref="A42:B42"/>
    <mergeCell ref="M42:N42"/>
    <mergeCell ref="B40:N40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2"/>
  <sheetViews>
    <sheetView rightToLeft="1" topLeftCell="A10" zoomScaleNormal="100" workbookViewId="0">
      <selection activeCell="B26" sqref="B26:O26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8" customFormat="1" ht="39.75" customHeight="1">
      <c r="A1" s="108" t="s">
        <v>383</v>
      </c>
      <c r="B1" s="109" t="s">
        <v>4</v>
      </c>
      <c r="C1" s="167" t="s">
        <v>431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1:15" s="108" customFormat="1" ht="39.75" customHeight="1">
      <c r="B2" s="110" t="s">
        <v>5</v>
      </c>
      <c r="C2" s="169" t="s">
        <v>432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1:15" s="99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80" t="s">
        <v>12</v>
      </c>
      <c r="C4" s="166" t="s">
        <v>3</v>
      </c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</row>
    <row r="5" spans="1:15" ht="24" customHeight="1">
      <c r="B5" s="56" t="s">
        <v>248</v>
      </c>
      <c r="C5" s="56" t="s">
        <v>106</v>
      </c>
      <c r="D5" s="66">
        <v>0.59</v>
      </c>
      <c r="E5" s="66">
        <v>0.59</v>
      </c>
      <c r="F5" s="66">
        <v>0.56999999999999995</v>
      </c>
      <c r="G5" s="66">
        <v>0.56999999999999995</v>
      </c>
      <c r="H5" s="66">
        <v>0.56999999999999995</v>
      </c>
      <c r="I5" s="66">
        <v>0.59</v>
      </c>
      <c r="J5" s="67">
        <v>-3.3898305084745783</v>
      </c>
      <c r="K5" s="68">
        <v>52</v>
      </c>
      <c r="L5" s="68">
        <v>30777933</v>
      </c>
      <c r="M5" s="68">
        <v>17704105.740000002</v>
      </c>
      <c r="N5" s="69">
        <v>5</v>
      </c>
      <c r="O5" s="12" t="s">
        <v>107</v>
      </c>
    </row>
    <row r="6" spans="1:15" ht="24" customHeight="1">
      <c r="B6" s="56" t="s">
        <v>408</v>
      </c>
      <c r="C6" s="56" t="s">
        <v>246</v>
      </c>
      <c r="D6" s="66">
        <v>0.31</v>
      </c>
      <c r="E6" s="66">
        <v>0.31</v>
      </c>
      <c r="F6" s="66">
        <v>0.31</v>
      </c>
      <c r="G6" s="66">
        <v>0.31</v>
      </c>
      <c r="H6" s="66">
        <v>0.31</v>
      </c>
      <c r="I6" s="66">
        <v>0.31</v>
      </c>
      <c r="J6" s="67">
        <v>0</v>
      </c>
      <c r="K6" s="68">
        <v>1</v>
      </c>
      <c r="L6" s="68">
        <v>25000</v>
      </c>
      <c r="M6" s="68">
        <v>7750</v>
      </c>
      <c r="N6" s="69">
        <v>1</v>
      </c>
      <c r="O6" s="12" t="s">
        <v>247</v>
      </c>
    </row>
    <row r="7" spans="1:15" ht="24" customHeight="1">
      <c r="B7" s="56" t="s">
        <v>190</v>
      </c>
      <c r="C7" s="56" t="s">
        <v>189</v>
      </c>
      <c r="D7" s="66">
        <v>0.1</v>
      </c>
      <c r="E7" s="66">
        <v>0.1</v>
      </c>
      <c r="F7" s="66">
        <v>0.1</v>
      </c>
      <c r="G7" s="66">
        <v>0.1</v>
      </c>
      <c r="H7" s="66">
        <v>0.1</v>
      </c>
      <c r="I7" s="66">
        <v>0.1</v>
      </c>
      <c r="J7" s="67">
        <v>0</v>
      </c>
      <c r="K7" s="68">
        <v>3</v>
      </c>
      <c r="L7" s="68">
        <v>300000</v>
      </c>
      <c r="M7" s="68">
        <v>30000</v>
      </c>
      <c r="N7" s="69">
        <v>3</v>
      </c>
      <c r="O7" s="12" t="s">
        <v>249</v>
      </c>
    </row>
    <row r="8" spans="1:15" ht="24" customHeight="1">
      <c r="B8" s="56" t="s">
        <v>406</v>
      </c>
      <c r="C8" s="56" t="s">
        <v>152</v>
      </c>
      <c r="D8" s="66">
        <v>0.2</v>
      </c>
      <c r="E8" s="66">
        <v>0.2</v>
      </c>
      <c r="F8" s="66">
        <v>0.2</v>
      </c>
      <c r="G8" s="66">
        <v>0.2</v>
      </c>
      <c r="H8" s="66">
        <v>0.2</v>
      </c>
      <c r="I8" s="66">
        <v>0.2</v>
      </c>
      <c r="J8" s="67">
        <v>0</v>
      </c>
      <c r="K8" s="68">
        <v>1</v>
      </c>
      <c r="L8" s="68">
        <v>74552</v>
      </c>
      <c r="M8" s="68">
        <v>14910.4</v>
      </c>
      <c r="N8" s="69">
        <v>1</v>
      </c>
      <c r="O8" s="12" t="s">
        <v>153</v>
      </c>
    </row>
    <row r="9" spans="1:15" ht="24" customHeight="1">
      <c r="B9" s="56" t="s">
        <v>267</v>
      </c>
      <c r="C9" s="56" t="s">
        <v>268</v>
      </c>
      <c r="D9" s="66">
        <v>1.01</v>
      </c>
      <c r="E9" s="66">
        <v>1.01</v>
      </c>
      <c r="F9" s="66">
        <v>1.01</v>
      </c>
      <c r="G9" s="66">
        <v>1.01</v>
      </c>
      <c r="H9" s="66">
        <v>1.01</v>
      </c>
      <c r="I9" s="66">
        <v>1.01</v>
      </c>
      <c r="J9" s="67">
        <v>0</v>
      </c>
      <c r="K9" s="68">
        <v>13</v>
      </c>
      <c r="L9" s="68">
        <v>3600000</v>
      </c>
      <c r="M9" s="68">
        <v>3636000</v>
      </c>
      <c r="N9" s="69">
        <v>2</v>
      </c>
      <c r="O9" s="12" t="s">
        <v>269</v>
      </c>
    </row>
    <row r="10" spans="1:15" ht="24" customHeight="1">
      <c r="B10" s="165" t="s">
        <v>13</v>
      </c>
      <c r="C10" s="165"/>
      <c r="D10" s="164"/>
      <c r="E10" s="164"/>
      <c r="F10" s="164"/>
      <c r="G10" s="164"/>
      <c r="H10" s="164"/>
      <c r="I10" s="164"/>
      <c r="J10" s="164"/>
      <c r="K10" s="71">
        <f>SUM(K5:K9)</f>
        <v>70</v>
      </c>
      <c r="L10" s="71">
        <f>SUM(L5:L9)</f>
        <v>34777485</v>
      </c>
      <c r="M10" s="71">
        <f>SUM(M5:M9)</f>
        <v>21392766.140000001</v>
      </c>
      <c r="N10" s="70">
        <v>5</v>
      </c>
      <c r="O10" s="72" t="s">
        <v>14</v>
      </c>
    </row>
    <row r="11" spans="1:15" ht="24" customHeight="1">
      <c r="B11" s="80" t="s">
        <v>114</v>
      </c>
      <c r="C11" s="166"/>
      <c r="D11" s="166" t="s">
        <v>116</v>
      </c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</row>
    <row r="12" spans="1:15" ht="24" customHeight="1">
      <c r="B12" s="56" t="s">
        <v>440</v>
      </c>
      <c r="C12" s="56" t="s">
        <v>209</v>
      </c>
      <c r="D12" s="66">
        <v>0.85</v>
      </c>
      <c r="E12" s="66">
        <v>0.85</v>
      </c>
      <c r="F12" s="66">
        <v>0.85</v>
      </c>
      <c r="G12" s="66">
        <v>0.85</v>
      </c>
      <c r="H12" s="66">
        <v>0.85</v>
      </c>
      <c r="I12" s="66">
        <v>0.85</v>
      </c>
      <c r="J12" s="67">
        <v>0</v>
      </c>
      <c r="K12" s="68">
        <v>4</v>
      </c>
      <c r="L12" s="68">
        <v>22729</v>
      </c>
      <c r="M12" s="68">
        <v>19319.650000000001</v>
      </c>
      <c r="N12" s="69">
        <v>1</v>
      </c>
      <c r="O12" s="12" t="s">
        <v>304</v>
      </c>
    </row>
    <row r="13" spans="1:15" ht="24" customHeight="1">
      <c r="B13" s="56" t="s">
        <v>306</v>
      </c>
      <c r="C13" s="56" t="s">
        <v>307</v>
      </c>
      <c r="D13" s="66">
        <v>4.32</v>
      </c>
      <c r="E13" s="66">
        <v>4.7699999999999996</v>
      </c>
      <c r="F13" s="66">
        <v>4.32</v>
      </c>
      <c r="G13" s="66">
        <v>4.75</v>
      </c>
      <c r="H13" s="66">
        <v>4.75</v>
      </c>
      <c r="I13" s="66">
        <v>4.34</v>
      </c>
      <c r="J13" s="67">
        <v>9.4470046082949288</v>
      </c>
      <c r="K13" s="68">
        <v>31</v>
      </c>
      <c r="L13" s="68">
        <v>175746</v>
      </c>
      <c r="M13" s="68">
        <v>796005.10000000009</v>
      </c>
      <c r="N13" s="69">
        <v>3</v>
      </c>
      <c r="O13" s="12" t="s">
        <v>308</v>
      </c>
    </row>
    <row r="14" spans="1:15" ht="24" customHeight="1">
      <c r="B14" s="165" t="s">
        <v>115</v>
      </c>
      <c r="C14" s="165"/>
      <c r="D14" s="164"/>
      <c r="E14" s="164"/>
      <c r="F14" s="164"/>
      <c r="G14" s="164"/>
      <c r="H14" s="164"/>
      <c r="I14" s="164"/>
      <c r="J14" s="164"/>
      <c r="K14" s="71">
        <f>SUM(K12:K13)</f>
        <v>35</v>
      </c>
      <c r="L14" s="71">
        <f>SUM(L12:L13)</f>
        <v>198475</v>
      </c>
      <c r="M14" s="71">
        <f>SUM(M12:M13)</f>
        <v>815324.75000000012</v>
      </c>
      <c r="N14" s="70">
        <v>3</v>
      </c>
      <c r="O14" s="72" t="s">
        <v>14</v>
      </c>
    </row>
    <row r="15" spans="1:15" ht="24" customHeight="1">
      <c r="B15" s="80" t="s">
        <v>164</v>
      </c>
      <c r="C15" s="166" t="s">
        <v>168</v>
      </c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</row>
    <row r="16" spans="1:15" ht="24" customHeight="1">
      <c r="B16" s="56" t="s">
        <v>165</v>
      </c>
      <c r="C16" s="56" t="s">
        <v>166</v>
      </c>
      <c r="D16" s="66">
        <v>1.2</v>
      </c>
      <c r="E16" s="66">
        <v>1.2</v>
      </c>
      <c r="F16" s="66">
        <v>1.2</v>
      </c>
      <c r="G16" s="66">
        <v>1.2</v>
      </c>
      <c r="H16" s="66">
        <v>1.2</v>
      </c>
      <c r="I16" s="66">
        <v>1.2</v>
      </c>
      <c r="J16" s="67">
        <v>0</v>
      </c>
      <c r="K16" s="68">
        <v>1</v>
      </c>
      <c r="L16" s="68">
        <v>903</v>
      </c>
      <c r="M16" s="68">
        <v>1083.5999999999999</v>
      </c>
      <c r="N16" s="69">
        <v>1</v>
      </c>
      <c r="O16" s="12" t="s">
        <v>167</v>
      </c>
    </row>
    <row r="17" spans="2:15" ht="24" customHeight="1">
      <c r="B17" s="165" t="s">
        <v>435</v>
      </c>
      <c r="C17" s="165"/>
      <c r="D17" s="164"/>
      <c r="E17" s="164"/>
      <c r="F17" s="164"/>
      <c r="G17" s="164"/>
      <c r="H17" s="164"/>
      <c r="I17" s="164"/>
      <c r="J17" s="164"/>
      <c r="K17" s="71">
        <f>K16</f>
        <v>1</v>
      </c>
      <c r="L17" s="71">
        <f t="shared" ref="L17:M17" si="0">L16</f>
        <v>903</v>
      </c>
      <c r="M17" s="71">
        <f t="shared" si="0"/>
        <v>1083.5999999999999</v>
      </c>
      <c r="N17" s="70">
        <v>1</v>
      </c>
      <c r="O17" s="72" t="s">
        <v>14</v>
      </c>
    </row>
    <row r="18" spans="2:15" ht="24" customHeight="1">
      <c r="B18" s="80" t="s">
        <v>28</v>
      </c>
      <c r="C18" s="166" t="s">
        <v>378</v>
      </c>
      <c r="D18" s="166" t="s">
        <v>31</v>
      </c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</row>
    <row r="19" spans="2:15" ht="24" customHeight="1">
      <c r="B19" s="56" t="s">
        <v>386</v>
      </c>
      <c r="C19" s="56" t="s">
        <v>201</v>
      </c>
      <c r="D19" s="66">
        <v>1.74</v>
      </c>
      <c r="E19" s="66">
        <v>1.76</v>
      </c>
      <c r="F19" s="66">
        <v>1.71</v>
      </c>
      <c r="G19" s="66">
        <v>1.71</v>
      </c>
      <c r="H19" s="66">
        <v>1.71</v>
      </c>
      <c r="I19" s="66">
        <v>1.77</v>
      </c>
      <c r="J19" s="67">
        <v>-3.3898305084745783</v>
      </c>
      <c r="K19" s="68">
        <v>22</v>
      </c>
      <c r="L19" s="68">
        <v>1174708</v>
      </c>
      <c r="M19" s="68">
        <v>2045071.3399999999</v>
      </c>
      <c r="N19" s="69">
        <v>5</v>
      </c>
      <c r="O19" s="12" t="s">
        <v>202</v>
      </c>
    </row>
    <row r="20" spans="2:15" ht="24" customHeight="1">
      <c r="B20" s="165" t="s">
        <v>387</v>
      </c>
      <c r="C20" s="165"/>
      <c r="D20" s="164"/>
      <c r="E20" s="164"/>
      <c r="F20" s="164"/>
      <c r="G20" s="164"/>
      <c r="H20" s="164"/>
      <c r="I20" s="164"/>
      <c r="J20" s="164"/>
      <c r="K20" s="71">
        <f>SUM(K19)</f>
        <v>22</v>
      </c>
      <c r="L20" s="71">
        <f>SUM(L19)</f>
        <v>1174708</v>
      </c>
      <c r="M20" s="71">
        <f>SUM(M19)</f>
        <v>2045071.3399999999</v>
      </c>
      <c r="N20" s="70">
        <v>5</v>
      </c>
      <c r="O20" s="72" t="s">
        <v>14</v>
      </c>
    </row>
    <row r="21" spans="2:15" ht="24" customHeight="1">
      <c r="B21" s="80" t="s">
        <v>76</v>
      </c>
      <c r="C21" s="166" t="s">
        <v>96</v>
      </c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</row>
    <row r="22" spans="2:15" ht="24" customHeight="1">
      <c r="B22" s="56" t="s">
        <v>81</v>
      </c>
      <c r="C22" s="56" t="s">
        <v>82</v>
      </c>
      <c r="D22" s="66">
        <v>2.8</v>
      </c>
      <c r="E22" s="66">
        <v>2.87</v>
      </c>
      <c r="F22" s="66">
        <v>2.7</v>
      </c>
      <c r="G22" s="66">
        <v>2.71</v>
      </c>
      <c r="H22" s="66">
        <v>2.7</v>
      </c>
      <c r="I22" s="66">
        <v>2.8</v>
      </c>
      <c r="J22" s="67">
        <v>-3.5714285714285587</v>
      </c>
      <c r="K22" s="68">
        <v>61</v>
      </c>
      <c r="L22" s="68">
        <v>9738860</v>
      </c>
      <c r="M22" s="68">
        <v>26713804.689999998</v>
      </c>
      <c r="N22" s="69">
        <v>5</v>
      </c>
      <c r="O22" s="12" t="s">
        <v>83</v>
      </c>
    </row>
    <row r="23" spans="2:15" ht="24" customHeight="1">
      <c r="B23" s="56" t="s">
        <v>405</v>
      </c>
      <c r="C23" s="56" t="s">
        <v>131</v>
      </c>
      <c r="D23" s="66">
        <v>0.86</v>
      </c>
      <c r="E23" s="66">
        <v>0.86</v>
      </c>
      <c r="F23" s="66">
        <v>0.86</v>
      </c>
      <c r="G23" s="66">
        <v>0.86</v>
      </c>
      <c r="H23" s="66">
        <v>0.86</v>
      </c>
      <c r="I23" s="66">
        <v>0.9</v>
      </c>
      <c r="J23" s="67">
        <v>-4.4444444444444509</v>
      </c>
      <c r="K23" s="68">
        <v>8</v>
      </c>
      <c r="L23" s="68">
        <v>1146603</v>
      </c>
      <c r="M23" s="68">
        <v>986078.58</v>
      </c>
      <c r="N23" s="69">
        <v>2</v>
      </c>
      <c r="O23" s="12" t="s">
        <v>132</v>
      </c>
    </row>
    <row r="24" spans="2:15" ht="24" customHeight="1">
      <c r="B24" s="165" t="s">
        <v>171</v>
      </c>
      <c r="C24" s="165"/>
      <c r="D24" s="164"/>
      <c r="E24" s="164"/>
      <c r="F24" s="164"/>
      <c r="G24" s="164"/>
      <c r="H24" s="164"/>
      <c r="I24" s="164"/>
      <c r="J24" s="164"/>
      <c r="K24" s="71">
        <f>SUM(K22:K23)</f>
        <v>69</v>
      </c>
      <c r="L24" s="71">
        <f>SUM(L22:L23)</f>
        <v>10885463</v>
      </c>
      <c r="M24" s="71">
        <f>SUM(M22:M23)</f>
        <v>27699883.269999996</v>
      </c>
      <c r="N24" s="70">
        <v>5</v>
      </c>
      <c r="O24" s="72" t="s">
        <v>14</v>
      </c>
    </row>
    <row r="25" spans="2:15" ht="24" customHeight="1">
      <c r="B25" s="80" t="s">
        <v>16</v>
      </c>
      <c r="C25" s="166" t="s">
        <v>63</v>
      </c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 t="s">
        <v>63</v>
      </c>
      <c r="O25" s="166"/>
    </row>
    <row r="26" spans="2:15" ht="24" customHeight="1">
      <c r="B26" s="56" t="s">
        <v>407</v>
      </c>
      <c r="C26" s="56" t="s">
        <v>172</v>
      </c>
      <c r="D26" s="66">
        <v>30.55</v>
      </c>
      <c r="E26" s="66">
        <v>30.55</v>
      </c>
      <c r="F26" s="66">
        <v>29.03</v>
      </c>
      <c r="G26" s="66">
        <v>29.03</v>
      </c>
      <c r="H26" s="66">
        <v>29.03</v>
      </c>
      <c r="I26" s="66">
        <v>30.55</v>
      </c>
      <c r="J26" s="67">
        <v>-4.9754500818330545</v>
      </c>
      <c r="K26" s="68">
        <v>8</v>
      </c>
      <c r="L26" s="68">
        <v>56728</v>
      </c>
      <c r="M26" s="68">
        <v>1647306.32</v>
      </c>
      <c r="N26" s="69">
        <v>3</v>
      </c>
      <c r="O26" s="12" t="s">
        <v>173</v>
      </c>
    </row>
    <row r="27" spans="2:15" ht="24" customHeight="1">
      <c r="B27" s="165"/>
      <c r="C27" s="165"/>
      <c r="D27" s="164"/>
      <c r="E27" s="164"/>
      <c r="F27" s="164"/>
      <c r="G27" s="164"/>
      <c r="H27" s="164"/>
      <c r="I27" s="164"/>
      <c r="J27" s="164"/>
      <c r="K27" s="71">
        <f>K26</f>
        <v>8</v>
      </c>
      <c r="L27" s="71">
        <f t="shared" ref="L27:M27" si="1">L26</f>
        <v>56728</v>
      </c>
      <c r="M27" s="71">
        <f t="shared" si="1"/>
        <v>1647306.32</v>
      </c>
      <c r="N27" s="70">
        <v>3</v>
      </c>
      <c r="O27" s="72" t="s">
        <v>14</v>
      </c>
    </row>
    <row r="28" spans="2:15" ht="24" customHeight="1">
      <c r="B28" s="165" t="s">
        <v>20</v>
      </c>
      <c r="C28" s="165"/>
      <c r="D28" s="164"/>
      <c r="E28" s="164"/>
      <c r="F28" s="164"/>
      <c r="G28" s="164"/>
      <c r="H28" s="164"/>
      <c r="I28" s="164"/>
      <c r="J28" s="164"/>
      <c r="K28" s="71">
        <f>K24+K20+K14+K10+K27+K17</f>
        <v>205</v>
      </c>
      <c r="L28" s="71">
        <f>L24+L20+L14+L10+L27+L17</f>
        <v>47093762</v>
      </c>
      <c r="M28" s="71">
        <f>M24+M20+M14+M10+M27+M17</f>
        <v>53601435.420000002</v>
      </c>
      <c r="N28" s="70">
        <v>5</v>
      </c>
      <c r="O28" s="72" t="s">
        <v>14</v>
      </c>
    </row>
    <row r="29" spans="2:15">
      <c r="L29" s="3"/>
      <c r="M29" s="3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  <row r="42" spans="9:11">
      <c r="I42" s="1"/>
      <c r="K42" s="1"/>
    </row>
  </sheetData>
  <mergeCells count="22">
    <mergeCell ref="B28:C28"/>
    <mergeCell ref="D28:J28"/>
    <mergeCell ref="C1:O1"/>
    <mergeCell ref="C2:O2"/>
    <mergeCell ref="C4:O4"/>
    <mergeCell ref="D10:J10"/>
    <mergeCell ref="C21:O21"/>
    <mergeCell ref="B20:C20"/>
    <mergeCell ref="D20:J20"/>
    <mergeCell ref="C18:O18"/>
    <mergeCell ref="B10:C10"/>
    <mergeCell ref="C11:O11"/>
    <mergeCell ref="B14:C14"/>
    <mergeCell ref="D14:J14"/>
    <mergeCell ref="C15:O15"/>
    <mergeCell ref="B17:C17"/>
    <mergeCell ref="D17:J17"/>
    <mergeCell ref="B24:C24"/>
    <mergeCell ref="D24:J24"/>
    <mergeCell ref="C25:O25"/>
    <mergeCell ref="B27:C27"/>
    <mergeCell ref="D27:J27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5"/>
  <sheetViews>
    <sheetView rightToLeft="1" topLeftCell="A3" zoomScaleNormal="100" workbookViewId="0">
      <selection activeCell="B19" sqref="B19:O19"/>
    </sheetView>
  </sheetViews>
  <sheetFormatPr defaultRowHeight="13.5"/>
  <cols>
    <col min="1" max="1" width="2.7109375" style="1" customWidth="1"/>
    <col min="2" max="2" width="35.1406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8.42578125" style="1" customWidth="1"/>
    <col min="16" max="16384" width="9.140625" style="1"/>
  </cols>
  <sheetData>
    <row r="1" spans="2:15" s="108" customFormat="1" ht="39.75" customHeight="1">
      <c r="B1" s="109" t="s">
        <v>4</v>
      </c>
      <c r="C1" s="167" t="s">
        <v>433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2:15" s="108" customFormat="1" ht="39.75" customHeight="1">
      <c r="B2" s="110" t="s">
        <v>5</v>
      </c>
      <c r="C2" s="169" t="s">
        <v>434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2:15" ht="87.75" customHeight="1">
      <c r="B3" s="95" t="s">
        <v>0</v>
      </c>
      <c r="C3" s="96" t="s">
        <v>6</v>
      </c>
      <c r="D3" s="96" t="s">
        <v>7</v>
      </c>
      <c r="E3" s="96" t="s">
        <v>8</v>
      </c>
      <c r="F3" s="96" t="s">
        <v>9</v>
      </c>
      <c r="G3" s="96" t="s">
        <v>22</v>
      </c>
      <c r="H3" s="96" t="s">
        <v>2</v>
      </c>
      <c r="I3" s="96" t="s">
        <v>23</v>
      </c>
      <c r="J3" s="97" t="s">
        <v>10</v>
      </c>
      <c r="K3" s="98" t="s">
        <v>97</v>
      </c>
      <c r="L3" s="96" t="s">
        <v>64</v>
      </c>
      <c r="M3" s="96" t="s">
        <v>65</v>
      </c>
      <c r="N3" s="96" t="s">
        <v>11</v>
      </c>
      <c r="O3" s="96" t="s">
        <v>1</v>
      </c>
    </row>
    <row r="4" spans="2:15" ht="24" customHeight="1">
      <c r="B4" s="80" t="s">
        <v>28</v>
      </c>
      <c r="C4" s="166" t="s">
        <v>31</v>
      </c>
      <c r="D4" s="166" t="s">
        <v>31</v>
      </c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</row>
    <row r="5" spans="2:15" ht="24" customHeight="1">
      <c r="B5" s="73" t="s">
        <v>375</v>
      </c>
      <c r="C5" s="74" t="s">
        <v>178</v>
      </c>
      <c r="D5" s="75">
        <v>1.74</v>
      </c>
      <c r="E5" s="75">
        <v>1.74</v>
      </c>
      <c r="F5" s="75">
        <v>1.74</v>
      </c>
      <c r="G5" s="75">
        <v>1.74</v>
      </c>
      <c r="H5" s="75">
        <v>1.74</v>
      </c>
      <c r="I5" s="75">
        <v>1.76</v>
      </c>
      <c r="J5" s="76">
        <v>-1.1363636363636354</v>
      </c>
      <c r="K5" s="77">
        <v>7</v>
      </c>
      <c r="L5" s="78">
        <v>79161</v>
      </c>
      <c r="M5" s="78">
        <v>137740.14000000001</v>
      </c>
      <c r="N5" s="79">
        <v>3</v>
      </c>
      <c r="O5" s="21" t="s">
        <v>180</v>
      </c>
    </row>
    <row r="6" spans="2:15" ht="24" customHeight="1">
      <c r="B6" s="73" t="s">
        <v>399</v>
      </c>
      <c r="C6" s="74" t="s">
        <v>214</v>
      </c>
      <c r="D6" s="75">
        <v>1.27</v>
      </c>
      <c r="E6" s="75">
        <v>1.37</v>
      </c>
      <c r="F6" s="75">
        <v>1.27</v>
      </c>
      <c r="G6" s="75">
        <v>1.34</v>
      </c>
      <c r="H6" s="75">
        <v>1.31</v>
      </c>
      <c r="I6" s="75">
        <v>1.25</v>
      </c>
      <c r="J6" s="76">
        <v>4.8000000000000043</v>
      </c>
      <c r="K6" s="77">
        <v>32</v>
      </c>
      <c r="L6" s="78">
        <v>2055504</v>
      </c>
      <c r="M6" s="78">
        <v>2753402.73</v>
      </c>
      <c r="N6" s="79">
        <v>4</v>
      </c>
      <c r="O6" s="21" t="s">
        <v>215</v>
      </c>
    </row>
    <row r="7" spans="2:15" ht="24" customHeight="1">
      <c r="B7" s="165" t="s">
        <v>94</v>
      </c>
      <c r="C7" s="165"/>
      <c r="D7" s="164"/>
      <c r="E7" s="164"/>
      <c r="F7" s="164"/>
      <c r="G7" s="164"/>
      <c r="H7" s="164"/>
      <c r="I7" s="164"/>
      <c r="J7" s="164"/>
      <c r="K7" s="71">
        <f>SUM(K5:K6)</f>
        <v>39</v>
      </c>
      <c r="L7" s="71">
        <f>SUM(L5:L6)</f>
        <v>2134665</v>
      </c>
      <c r="M7" s="71">
        <f>SUM(M5:M6)</f>
        <v>2891142.87</v>
      </c>
      <c r="N7" s="70">
        <v>4</v>
      </c>
      <c r="O7" s="72" t="s">
        <v>14</v>
      </c>
    </row>
    <row r="8" spans="2:15" ht="24" customHeight="1">
      <c r="B8" s="80" t="s">
        <v>76</v>
      </c>
      <c r="C8" s="166" t="s">
        <v>30</v>
      </c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</row>
    <row r="9" spans="2:15" ht="24" customHeight="1">
      <c r="B9" s="73" t="s">
        <v>385</v>
      </c>
      <c r="C9" s="74" t="s">
        <v>77</v>
      </c>
      <c r="D9" s="75">
        <v>1.41</v>
      </c>
      <c r="E9" s="75">
        <v>1.41</v>
      </c>
      <c r="F9" s="75">
        <v>1.34</v>
      </c>
      <c r="G9" s="75">
        <v>1.39</v>
      </c>
      <c r="H9" s="90">
        <v>1.35</v>
      </c>
      <c r="I9" s="90">
        <v>1.41</v>
      </c>
      <c r="J9" s="76">
        <v>-4.2553191489361541</v>
      </c>
      <c r="K9" s="77">
        <v>14</v>
      </c>
      <c r="L9" s="78">
        <v>2567577</v>
      </c>
      <c r="M9" s="78">
        <v>3571734.6</v>
      </c>
      <c r="N9" s="79">
        <v>5</v>
      </c>
      <c r="O9" s="21" t="s">
        <v>78</v>
      </c>
    </row>
    <row r="10" spans="2:15" ht="24" customHeight="1">
      <c r="B10" s="73" t="s">
        <v>341</v>
      </c>
      <c r="C10" s="74" t="s">
        <v>342</v>
      </c>
      <c r="D10" s="75">
        <v>1.2</v>
      </c>
      <c r="E10" s="75">
        <v>1.22</v>
      </c>
      <c r="F10" s="75">
        <v>1.17</v>
      </c>
      <c r="G10" s="75">
        <v>1.2</v>
      </c>
      <c r="H10" s="75">
        <v>1.22</v>
      </c>
      <c r="I10" s="75">
        <v>1.2</v>
      </c>
      <c r="J10" s="76">
        <v>1.6666666666666607</v>
      </c>
      <c r="K10" s="77">
        <v>48</v>
      </c>
      <c r="L10" s="78">
        <v>14668837</v>
      </c>
      <c r="M10" s="78">
        <v>17592033.789999999</v>
      </c>
      <c r="N10" s="79">
        <v>5</v>
      </c>
      <c r="O10" s="21" t="s">
        <v>343</v>
      </c>
    </row>
    <row r="11" spans="2:15" ht="24" customHeight="1">
      <c r="B11" s="73" t="s">
        <v>396</v>
      </c>
      <c r="C11" s="74" t="s">
        <v>145</v>
      </c>
      <c r="D11" s="75">
        <v>1.89</v>
      </c>
      <c r="E11" s="75">
        <v>1.89</v>
      </c>
      <c r="F11" s="75">
        <v>1.86</v>
      </c>
      <c r="G11" s="75">
        <v>1.88</v>
      </c>
      <c r="H11" s="75">
        <v>1.89</v>
      </c>
      <c r="I11" s="75">
        <v>1.89</v>
      </c>
      <c r="J11" s="76">
        <v>0</v>
      </c>
      <c r="K11" s="77">
        <v>20</v>
      </c>
      <c r="L11" s="78">
        <v>5443821</v>
      </c>
      <c r="M11" s="78">
        <v>10225101.67</v>
      </c>
      <c r="N11" s="79">
        <v>5</v>
      </c>
      <c r="O11" s="21" t="s">
        <v>146</v>
      </c>
    </row>
    <row r="12" spans="2:15" ht="24" customHeight="1">
      <c r="B12" s="73" t="s">
        <v>103</v>
      </c>
      <c r="C12" s="74" t="s">
        <v>79</v>
      </c>
      <c r="D12" s="75">
        <v>1.6</v>
      </c>
      <c r="E12" s="75">
        <v>1.6</v>
      </c>
      <c r="F12" s="75">
        <v>1.5</v>
      </c>
      <c r="G12" s="75">
        <v>1.58</v>
      </c>
      <c r="H12" s="90">
        <v>1.5</v>
      </c>
      <c r="I12" s="90">
        <v>1.6</v>
      </c>
      <c r="J12" s="76">
        <v>-6.25</v>
      </c>
      <c r="K12" s="77">
        <v>20</v>
      </c>
      <c r="L12" s="78">
        <v>1872708</v>
      </c>
      <c r="M12" s="78">
        <v>2958033.38</v>
      </c>
      <c r="N12" s="79">
        <v>4</v>
      </c>
      <c r="O12" s="21" t="s">
        <v>80</v>
      </c>
    </row>
    <row r="13" spans="2:15" ht="24" customHeight="1">
      <c r="B13" s="73" t="s">
        <v>402</v>
      </c>
      <c r="C13" s="74" t="s">
        <v>88</v>
      </c>
      <c r="D13" s="75">
        <v>2.61</v>
      </c>
      <c r="E13" s="75">
        <v>2.61</v>
      </c>
      <c r="F13" s="75">
        <v>2.5099999999999998</v>
      </c>
      <c r="G13" s="75">
        <v>2.59</v>
      </c>
      <c r="H13" s="75">
        <v>2.5099999999999998</v>
      </c>
      <c r="I13" s="75">
        <v>2.61</v>
      </c>
      <c r="J13" s="76">
        <v>-3.8314176245210718</v>
      </c>
      <c r="K13" s="77">
        <v>12</v>
      </c>
      <c r="L13" s="78">
        <v>1596000</v>
      </c>
      <c r="M13" s="78">
        <v>4125279.85</v>
      </c>
      <c r="N13" s="79">
        <v>4</v>
      </c>
      <c r="O13" s="21" t="s">
        <v>89</v>
      </c>
    </row>
    <row r="14" spans="2:15" ht="24" customHeight="1">
      <c r="B14" s="165" t="s">
        <v>381</v>
      </c>
      <c r="C14" s="165"/>
      <c r="D14" s="164"/>
      <c r="E14" s="164"/>
      <c r="F14" s="164"/>
      <c r="G14" s="164"/>
      <c r="H14" s="164"/>
      <c r="I14" s="164"/>
      <c r="J14" s="164"/>
      <c r="K14" s="71">
        <f>SUM(K9:K13)</f>
        <v>114</v>
      </c>
      <c r="L14" s="71">
        <f>SUM(L9:L13)</f>
        <v>26148943</v>
      </c>
      <c r="M14" s="71">
        <f>SUM(M9:M13)</f>
        <v>38472183.290000007</v>
      </c>
      <c r="N14" s="70">
        <v>5</v>
      </c>
      <c r="O14" s="72" t="s">
        <v>14</v>
      </c>
    </row>
    <row r="15" spans="2:15" ht="24" customHeight="1">
      <c r="B15" s="80" t="s">
        <v>16</v>
      </c>
      <c r="C15" s="166" t="s">
        <v>63</v>
      </c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 t="s">
        <v>63</v>
      </c>
      <c r="O15" s="166"/>
    </row>
    <row r="16" spans="2:15" ht="24" customHeight="1">
      <c r="B16" s="73" t="s">
        <v>101</v>
      </c>
      <c r="C16" s="74" t="s">
        <v>102</v>
      </c>
      <c r="D16" s="75">
        <v>18.25</v>
      </c>
      <c r="E16" s="75">
        <v>18.600000000000001</v>
      </c>
      <c r="F16" s="75">
        <v>18.25</v>
      </c>
      <c r="G16" s="75">
        <v>18.47</v>
      </c>
      <c r="H16" s="75">
        <v>18.600000000000001</v>
      </c>
      <c r="I16" s="75">
        <v>18.25</v>
      </c>
      <c r="J16" s="76">
        <v>1.9178082191780854</v>
      </c>
      <c r="K16" s="77">
        <v>65</v>
      </c>
      <c r="L16" s="78">
        <v>1369532</v>
      </c>
      <c r="M16" s="78">
        <v>25291832.649999999</v>
      </c>
      <c r="N16" s="79">
        <v>5</v>
      </c>
      <c r="O16" s="21" t="s">
        <v>104</v>
      </c>
    </row>
    <row r="17" spans="2:15" ht="24" customHeight="1">
      <c r="B17" s="165" t="s">
        <v>17</v>
      </c>
      <c r="C17" s="165"/>
      <c r="D17" s="164"/>
      <c r="E17" s="164"/>
      <c r="F17" s="164"/>
      <c r="G17" s="164"/>
      <c r="H17" s="164"/>
      <c r="I17" s="164"/>
      <c r="J17" s="164"/>
      <c r="K17" s="71">
        <f>K16</f>
        <v>65</v>
      </c>
      <c r="L17" s="71">
        <f t="shared" ref="L17:M17" si="0">L16</f>
        <v>1369532</v>
      </c>
      <c r="M17" s="71">
        <f t="shared" si="0"/>
        <v>25291832.649999999</v>
      </c>
      <c r="N17" s="70">
        <v>5</v>
      </c>
      <c r="O17" s="72" t="s">
        <v>14</v>
      </c>
    </row>
    <row r="18" spans="2:15" ht="24" customHeight="1">
      <c r="B18" s="80" t="s">
        <v>18</v>
      </c>
      <c r="C18" s="166" t="s">
        <v>29</v>
      </c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 t="s">
        <v>29</v>
      </c>
      <c r="O18" s="166"/>
    </row>
    <row r="19" spans="2:15" ht="24" customHeight="1">
      <c r="B19" s="73" t="s">
        <v>360</v>
      </c>
      <c r="C19" s="74" t="s">
        <v>141</v>
      </c>
      <c r="D19" s="75">
        <v>4.8899999999999997</v>
      </c>
      <c r="E19" s="75">
        <v>4.8899999999999997</v>
      </c>
      <c r="F19" s="75">
        <v>4.82</v>
      </c>
      <c r="G19" s="75">
        <v>4.8499999999999996</v>
      </c>
      <c r="H19" s="75">
        <v>4.83</v>
      </c>
      <c r="I19" s="75">
        <v>4.8899999999999997</v>
      </c>
      <c r="J19" s="76">
        <v>-1.2269938650306678</v>
      </c>
      <c r="K19" s="77">
        <v>85</v>
      </c>
      <c r="L19" s="78">
        <v>7185647</v>
      </c>
      <c r="M19" s="78">
        <v>34858750.789999999</v>
      </c>
      <c r="N19" s="79">
        <v>5</v>
      </c>
      <c r="O19" s="21" t="s">
        <v>142</v>
      </c>
    </row>
    <row r="20" spans="2:15" ht="24" customHeight="1">
      <c r="B20" s="165" t="s">
        <v>19</v>
      </c>
      <c r="C20" s="165"/>
      <c r="D20" s="164"/>
      <c r="E20" s="164"/>
      <c r="F20" s="164"/>
      <c r="G20" s="164"/>
      <c r="H20" s="164"/>
      <c r="I20" s="164"/>
      <c r="J20" s="164"/>
      <c r="K20" s="71">
        <f>SUM(K19)</f>
        <v>85</v>
      </c>
      <c r="L20" s="71">
        <f>SUM(L19)</f>
        <v>7185647</v>
      </c>
      <c r="M20" s="71">
        <f>SUM(M19)</f>
        <v>34858750.789999999</v>
      </c>
      <c r="N20" s="70">
        <v>5</v>
      </c>
      <c r="O20" s="72" t="s">
        <v>14</v>
      </c>
    </row>
    <row r="21" spans="2:15" ht="24" customHeight="1">
      <c r="B21" s="165" t="s">
        <v>20</v>
      </c>
      <c r="C21" s="165"/>
      <c r="D21" s="134"/>
      <c r="E21" s="134"/>
      <c r="F21" s="134"/>
      <c r="G21" s="134"/>
      <c r="H21" s="134"/>
      <c r="I21" s="134"/>
      <c r="J21" s="134"/>
      <c r="K21" s="71">
        <f>K20+K17+K14+K7</f>
        <v>303</v>
      </c>
      <c r="L21" s="71">
        <f>L20+L17+L14+L7</f>
        <v>36838787</v>
      </c>
      <c r="M21" s="71">
        <f>M20+M17+M14+M7</f>
        <v>101513909.60000001</v>
      </c>
      <c r="N21" s="71">
        <v>5</v>
      </c>
      <c r="O21" s="81" t="s">
        <v>14</v>
      </c>
    </row>
    <row r="22" spans="2:15" ht="30" customHeight="1"/>
    <row r="25" spans="2:15">
      <c r="L25" s="3"/>
    </row>
  </sheetData>
  <mergeCells count="16">
    <mergeCell ref="C1:O1"/>
    <mergeCell ref="C2:O2"/>
    <mergeCell ref="B17:C17"/>
    <mergeCell ref="D17:J17"/>
    <mergeCell ref="C8:O8"/>
    <mergeCell ref="B14:C14"/>
    <mergeCell ref="B7:C7"/>
    <mergeCell ref="D7:J7"/>
    <mergeCell ref="C4:O4"/>
    <mergeCell ref="D14:J14"/>
    <mergeCell ref="C15:O15"/>
    <mergeCell ref="B20:C20"/>
    <mergeCell ref="D20:J20"/>
    <mergeCell ref="B21:C21"/>
    <mergeCell ref="D21:J21"/>
    <mergeCell ref="C18:O18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2026-05-03T08:13:21Z</cp:lastPrinted>
  <dcterms:created xsi:type="dcterms:W3CDTF">2004-07-25T21:47:51Z</dcterms:created>
  <dcterms:modified xsi:type="dcterms:W3CDTF">2026-05-03T08:13:29Z</dcterms:modified>
</cp:coreProperties>
</file>